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r-01" sheetId="1" r:id="rId1"/>
  </sheets>
  <definedNames>
    <definedName name="_Hlk101889339" localSheetId="0">'r-01'!$B$123</definedName>
    <definedName name="_xlnm__FilterDatabase" localSheetId="0">'r-01'!$B$1:$I$307</definedName>
    <definedName name="_xlnm.Print_Titles" localSheetId="0">'r-01'!$14:$14</definedName>
    <definedName name="_xlnm.Print_Area" localSheetId="0">'r-01'!$A$1:$K$305</definedName>
  </definedNames>
  <calcPr fullCalcOnLoad="1"/>
</workbook>
</file>

<file path=xl/sharedStrings.xml><?xml version="1.0" encoding="utf-8"?>
<sst xmlns="http://schemas.openxmlformats.org/spreadsheetml/2006/main" count="1438" uniqueCount="221">
  <si>
    <t xml:space="preserve">к Решению Совета Уупского </t>
  </si>
  <si>
    <t>сельского поселения</t>
  </si>
  <si>
    <t>Ведомственная структура расходов бюджета</t>
  </si>
  <si>
    <t>Урупского сельского поселения</t>
  </si>
  <si>
    <t>Наименование показателя</t>
  </si>
  <si>
    <t>К  О  Д  Ы                                                                  классификации расходов бюджетов</t>
  </si>
  <si>
    <t>Код гл</t>
  </si>
  <si>
    <t>Раздел</t>
  </si>
  <si>
    <t>Подраздел</t>
  </si>
  <si>
    <t>КЦСР</t>
  </si>
  <si>
    <t>КВР</t>
  </si>
  <si>
    <t>КОСГУ</t>
  </si>
  <si>
    <t>ОБЩЕГОСУДАРСТВЕННЫЕ ВОПРОСЫ</t>
  </si>
  <si>
    <t>301</t>
  </si>
  <si>
    <t>01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</si>
  <si>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</si>
  <si>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</si>
  <si>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</si>
  <si>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72 2</t>
  </si>
  <si>
    <t>Иные непрограммные мероприятия</t>
  </si>
  <si>
    <t>72 2 00 20400</t>
  </si>
  <si>
    <t>Расходы на выплаты персоналу государственных органов</t>
  </si>
  <si>
    <t>РАСХОДЫ</t>
  </si>
  <si>
    <t>100</t>
  </si>
  <si>
    <t>200</t>
  </si>
  <si>
    <t>Оплата труда и начисления на выплаты по оплате труда</t>
  </si>
  <si>
    <t>120</t>
  </si>
  <si>
    <t>210</t>
  </si>
  <si>
    <t>Фонд оплаты труда и страховые взносы</t>
  </si>
  <si>
    <t>Заработная плата</t>
  </si>
  <si>
    <t>121</t>
  </si>
  <si>
    <t>211</t>
  </si>
  <si>
    <t>Начисления на выплаты по оплате труда</t>
  </si>
  <si>
    <t>129</t>
  </si>
  <si>
    <t>213</t>
  </si>
  <si>
    <t>Иные закупки товаров, работ и услуг для государственных нужд</t>
  </si>
  <si>
    <t>240</t>
  </si>
  <si>
    <t>Оплата работ, услуг</t>
  </si>
  <si>
    <t>220</t>
  </si>
  <si>
    <t>Прочая закупка товаров, работ и услуг для государственных нужд</t>
  </si>
  <si>
    <t>244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</si>
  <si>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</si>
  <si>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</si>
  <si>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</si>
  <si>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</si>
  <si>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</si>
  <si>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</si>
  <si>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</si>
  <si>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</si>
  <si>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</si>
  <si>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</si>
  <si>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</si>
  <si>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</si>
  <si>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</si>
  <si>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</si>
  <si>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</si>
  <si>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</si>
  <si>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 xml:space="preserve">Увеличение стоимости прочих оборотных запасов </t>
  </si>
  <si>
    <t>346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</si>
  <si>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</si>
  <si>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</si>
  <si>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</si>
  <si>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</si>
  <si>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Налоги, пошлины и сборы</t>
  </si>
  <si>
    <t>291</t>
  </si>
  <si>
    <t>Уплата прочих налогов, сборов и иных платежей</t>
  </si>
  <si>
    <t>852</t>
  </si>
  <si>
    <t>Уплата иных платежей</t>
  </si>
  <si>
    <t>853</t>
  </si>
  <si>
    <t>Штрафы за нарушение законодательства о налогах и сборах, законодательства о страховых взносах</t>
  </si>
  <si>
    <t>292</t>
  </si>
  <si>
    <t>Обеспечение проведения выборов</t>
  </si>
  <si>
    <t>07</t>
  </si>
  <si>
    <t>Финансовое обеспечение иных расходов муниципального образования</t>
  </si>
  <si>
    <t>99 9</t>
  </si>
  <si>
    <t>99 9 00 02000</t>
  </si>
  <si>
    <t>Специальные расходы</t>
  </si>
  <si>
    <t>880</t>
  </si>
  <si>
    <t>Иные выплаты текущего характера организациям</t>
  </si>
  <si>
    <t>297</t>
  </si>
  <si>
    <t>Резервный фонд</t>
  </si>
  <si>
    <t>11</t>
  </si>
  <si>
    <t>Резервные фонды поселений</t>
  </si>
  <si>
    <t xml:space="preserve">99 9 </t>
  </si>
  <si>
    <t>Резервные средства</t>
  </si>
  <si>
    <t xml:space="preserve">  01</t>
  </si>
  <si>
    <t>99 9 00 07005</t>
  </si>
  <si>
    <t>870</t>
  </si>
  <si>
    <t>Прочие выплаты</t>
  </si>
  <si>
    <t xml:space="preserve">Мобилизационная и вневойсковая подготовка 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</si>
  <si>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</si>
  <si>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</si>
  <si>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</si>
  <si>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99 9 00 51180</t>
  </si>
  <si>
    <t xml:space="preserve">Заработная плата </t>
  </si>
  <si>
    <t>14</t>
  </si>
  <si>
    <t>02 0 00 20267</t>
  </si>
  <si>
    <t>Увеличение стоимости прочих оборотных запасов</t>
  </si>
  <si>
    <t>Жилищное хозяйство</t>
  </si>
  <si>
    <t>05</t>
  </si>
  <si>
    <t>99 9 00 35000</t>
  </si>
  <si>
    <t>Коммунальное хозяйство</t>
  </si>
  <si>
    <t>Мероприятия в области коммунального хозяйства</t>
  </si>
  <si>
    <t>01 0 00 35105</t>
  </si>
  <si>
    <t>Прочие расходы</t>
  </si>
  <si>
    <t>Благоустройство</t>
  </si>
  <si>
    <t>Уличное освещение</t>
  </si>
  <si>
    <t>99 9 00 00100</t>
  </si>
  <si>
    <t>Приобретение работ, услуг</t>
  </si>
  <si>
    <t>Организация и содержание мест захоронений</t>
  </si>
  <si>
    <t>99 9 00 00400</t>
  </si>
  <si>
    <t>Прочие мероприятия по благоустройству городских округов и поселений</t>
  </si>
  <si>
    <t>99 9 00 00500</t>
  </si>
  <si>
    <t>Увеличение стоимости строительных материалов</t>
  </si>
  <si>
    <t>344</t>
  </si>
  <si>
    <t>Молодежная политика и оздоровление детей</t>
  </si>
  <si>
    <t>Проведение мероприятий для детей и молодежи</t>
  </si>
  <si>
    <t>Увеличение стоимости прочих материальных запасов, однократного применения</t>
  </si>
  <si>
    <t>349</t>
  </si>
  <si>
    <t>Культура и кинематография</t>
  </si>
  <si>
    <t>08</t>
  </si>
  <si>
    <t>00</t>
  </si>
  <si>
    <t>01 0  00 44099</t>
  </si>
  <si>
    <t>Расходы на выплаты персоналу казенных учреждений</t>
  </si>
  <si>
    <t>110</t>
  </si>
  <si>
    <t>111</t>
  </si>
  <si>
    <t>112</t>
  </si>
  <si>
    <t>212</t>
  </si>
  <si>
    <t>119</t>
  </si>
  <si>
    <t xml:space="preserve"> 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</si>
  <si>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</si>
  <si>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</si>
  <si>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260</t>
  </si>
  <si>
    <t>Пособия по социальной помощи, выплачиваемые работодателями, нанимателями бывшим работникам в натуральной форме</t>
  </si>
  <si>
    <t>265</t>
  </si>
  <si>
    <t>Библиотеки</t>
  </si>
  <si>
    <t>01 0  00 44299</t>
  </si>
  <si>
    <t>Пенсионное обеспечение</t>
  </si>
  <si>
    <t>10</t>
  </si>
  <si>
    <t>99 9 00 49101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</si>
  <si>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</si>
  <si>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</t>
  </si>
  <si>
    <t>312</t>
  </si>
  <si>
    <t>Пенсии, пособия, выплачиваемые организациями сектора государственного управления</t>
  </si>
  <si>
    <t>264</t>
  </si>
  <si>
    <t>Физическая культура и спорт</t>
  </si>
  <si>
    <t>01 0 00 51200</t>
  </si>
  <si>
    <t>Межбюджетные трансферты общего характера бюджетам бюджетной системы Российской Федерации</t>
  </si>
  <si>
    <t>Иные межбюджетные трансферты</t>
  </si>
  <si>
    <t>500</t>
  </si>
  <si>
    <t>Иные межбюджетные трансферты, передаваемые бюджетами поселений в бюджеты муниципальных районов</t>
  </si>
  <si>
    <t>540</t>
  </si>
  <si>
    <t>251</t>
  </si>
  <si>
    <t xml:space="preserve">ИТОГО РАСХОДОВ </t>
  </si>
  <si>
    <t xml:space="preserve">    "-"Дефицит,     "+"  Профицит</t>
  </si>
  <si>
    <t xml:space="preserve">Глава Урупского сельского поселения                                                      </t>
  </si>
  <si>
    <t>Р.М. Ханбекова</t>
  </si>
  <si>
    <t>122</t>
  </si>
  <si>
    <t>266</t>
  </si>
  <si>
    <t>2024</t>
  </si>
  <si>
    <t xml:space="preserve">72 </t>
  </si>
  <si>
    <t xml:space="preserve">72 2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</si>
  <si>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</si>
  <si>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</si>
  <si>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</si>
  <si>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Социальные пособия и компенсации персоналу в денежной форме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</si>
  <si>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</si>
  <si>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</si>
  <si>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</si>
  <si>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Страхование</t>
  </si>
  <si>
    <t>227</t>
  </si>
  <si>
    <t>340</t>
  </si>
  <si>
    <t>Увеличение стоимости материальных запасов</t>
  </si>
  <si>
    <t>247</t>
  </si>
  <si>
    <t>Закупка энергетических ресурсов</t>
  </si>
  <si>
    <t>Иные не программные мероприятия</t>
  </si>
  <si>
    <t>Специальные расходы на содержание избирательной комиссии для проведения выборов депутатов Совета</t>
  </si>
  <si>
    <t>Иные бюджетные ассигнования</t>
  </si>
  <si>
    <t>800</t>
  </si>
  <si>
    <t>290</t>
  </si>
  <si>
    <t>99</t>
  </si>
  <si>
    <t xml:space="preserve">99 </t>
  </si>
  <si>
    <t>Фонд оплаты труда государственных (муниципальных) органов</t>
  </si>
  <si>
    <t>Мероприятия в области жилищного хозяйства</t>
  </si>
  <si>
    <t>Муниципальная целевая программа «Комплексное развитие социальной инфраструктуры Урупского сельского поселения Урупского муниципального района Карачаево-Черкесской Республики на 2016-2028 годы"</t>
  </si>
  <si>
    <t xml:space="preserve">01 </t>
  </si>
  <si>
    <t>Муниципальная целевая программа «Комплексное развитие социальной инфраструктуры Урупского сельского поселения Урупского муниципального района Карачаево-Черкесской Республики на 2016-2028 годы»</t>
  </si>
  <si>
    <t xml:space="preserve">Дворцы и дома культуры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</si>
  <si>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</si>
  <si>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Фонд оплаты труда учреждений</t>
  </si>
  <si>
    <t>Иные выплаты персоналу, за исключением фонда оплаты труда (льготные коммунальные)</t>
  </si>
  <si>
    <t>Прочие несоциальные выплаты персоналу в денежной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</si>
  <si>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</si>
  <si>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Пособия, компенсации и иные социальные выплаты гражданам, кроме публичных нормативных обязательств</t>
  </si>
  <si>
    <t>320</t>
  </si>
  <si>
    <t>321</t>
  </si>
  <si>
    <t>Иные пенсии, социальные доплаты к пенсиям</t>
  </si>
  <si>
    <t>Публичные нормативные социальные выплаты гражданам</t>
  </si>
  <si>
    <t>Физическая культура</t>
  </si>
  <si>
    <t>Межбюджетные трансферты</t>
  </si>
  <si>
    <t>Муниципальная целевая программа «Профилактика терроризма на территоории Урупского сельского поселения на 2022-2024 годы»</t>
  </si>
  <si>
    <t>Профилактика терроризма</t>
  </si>
  <si>
    <t>Приложение № 3</t>
  </si>
  <si>
    <t>2025</t>
  </si>
  <si>
    <t>Другие общегосударственные вопросы</t>
  </si>
  <si>
    <t>13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</si>
  <si>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</si>
  <si>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72</t>
  </si>
  <si>
    <t>Муниципальная целевая программа «Противодействие экстремизма, а также минимизации и (или) ликвидации последствий проявлений экстремизма на территории Урупского сельского поселения на 2022-2024 годы»</t>
  </si>
  <si>
    <t>Другие вопросы в области национальной безопасности и правоохранительной деятельности</t>
  </si>
  <si>
    <t>Проведение мероприятий в рамках муниципальной целевой программе «Противодействие экстремизма, а также минимизации и (или) ликвидации последствий проявлений экстремизма на территории Урупского сельского поселения на 2022-2024 годы»</t>
  </si>
  <si>
    <t>Противодействие экстремизму</t>
  </si>
  <si>
    <t>03 0 01</t>
  </si>
  <si>
    <t>03 0 01 20268</t>
  </si>
  <si>
    <t xml:space="preserve">Муниципальная целевая программа «Гармонизация межнациональных и межконфессиональных отношений на территории Урупского сельского поселения на 2022-2024 годы» </t>
  </si>
  <si>
    <t>Проведение мероприятий в рамках муниципальной целевой программе «Гармонизация межнациональных и межконфессиональных отношений на территории Урупского сельского поселения на 2022-2024 годы»</t>
  </si>
  <si>
    <t>04 0 01</t>
  </si>
  <si>
    <t>04 0 01 43100</t>
  </si>
  <si>
    <t>2026</t>
  </si>
  <si>
    <t>На 2024-2026 годы</t>
  </si>
  <si>
    <t>№  25 от 29.12.2023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</si>
</sst>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\ * #,##0&quot;    &quot;;\-* #,##0&quot;    &quot;;\ * &quot;-    &quot;;\ @\ "/>
    <numFmt numFmtId="165" formatCode="\ * #,##0.00&quot;    &quot;;\-* #,##0.00&quot;    &quot;;\ * \-#&quot;    &quot;;\ @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5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sz val="7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0"/>
    </font>
    <font>
      <sz val="8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sz val="13"/>
      <color indexed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3" borderId="2" applyNumberFormat="0" applyAlignment="0" applyProtection="0"/>
    <xf numFmtId="0" fontId="61" fillId="34" borderId="3" applyNumberFormat="0" applyAlignment="0" applyProtection="0"/>
    <xf numFmtId="0" fontId="62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35" borderId="8" applyNumberFormat="0" applyAlignment="0" applyProtection="0"/>
    <xf numFmtId="0" fontId="68" fillId="0" borderId="0" applyNumberFormat="0" applyFill="0" applyBorder="0" applyAlignment="0" applyProtection="0"/>
    <xf numFmtId="0" fontId="69" fillId="36" borderId="0" applyNumberFormat="0" applyBorder="0" applyAlignment="0" applyProtection="0"/>
    <xf numFmtId="0" fontId="70" fillId="37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72" fillId="0" borderId="10" applyNumberFormat="0" applyFill="0" applyAlignment="0" applyProtection="0"/>
    <xf numFmtId="0" fontId="73" fillId="0" borderId="0" applyNumberFormat="0" applyFill="0" applyBorder="0" applyAlignment="0" applyProtection="0"/>
    <xf numFmtId="164" fontId="0" fillId="0" borderId="0" applyFill="0" applyBorder="0" applyProtection="0">
      <alignment/>
    </xf>
    <xf numFmtId="165" fontId="0" fillId="0" borderId="0" applyFill="0" applyBorder="0" applyProtection="0">
      <alignment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4" fillId="39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3" fillId="0" borderId="0" xfId="0" applyFont="1" applyBorder="1" applyAlignment="1">
      <alignment wrapText="1"/>
    </xf>
    <xf numFmtId="49" fontId="19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1" fontId="25" fillId="0" borderId="0" xfId="0" applyNumberFormat="1" applyFont="1" applyBorder="1" applyAlignment="1">
      <alignment horizontal="right"/>
    </xf>
    <xf numFmtId="49" fontId="26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1" fontId="14" fillId="0" borderId="0" xfId="0" applyNumberFormat="1" applyFont="1" applyBorder="1" applyAlignment="1">
      <alignment horizontal="right"/>
    </xf>
    <xf numFmtId="0" fontId="29" fillId="0" borderId="13" xfId="0" applyFont="1" applyBorder="1" applyAlignment="1">
      <alignment horizontal="justify" vertical="center" wrapText="1"/>
    </xf>
    <xf numFmtId="0" fontId="28" fillId="0" borderId="14" xfId="0" applyFont="1" applyBorder="1" applyAlignment="1">
      <alignment horizontal="justify" vertical="center" wrapText="1"/>
    </xf>
    <xf numFmtId="0" fontId="29" fillId="0" borderId="14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30" fillId="0" borderId="15" xfId="0" applyFont="1" applyBorder="1" applyAlignment="1">
      <alignment/>
    </xf>
    <xf numFmtId="0" fontId="31" fillId="0" borderId="18" xfId="0" applyFont="1" applyBorder="1" applyAlignment="1">
      <alignment horizontal="left" wrapText="1"/>
    </xf>
    <xf numFmtId="0" fontId="30" fillId="0" borderId="0" xfId="0" applyFont="1" applyBorder="1" applyAlignment="1">
      <alignment/>
    </xf>
    <xf numFmtId="0" fontId="30" fillId="0" borderId="19" xfId="0" applyFont="1" applyBorder="1" applyAlignment="1">
      <alignment/>
    </xf>
    <xf numFmtId="0" fontId="32" fillId="0" borderId="20" xfId="0" applyFont="1" applyBorder="1" applyAlignment="1">
      <alignment horizontal="left" wrapText="1"/>
    </xf>
    <xf numFmtId="0" fontId="30" fillId="0" borderId="0" xfId="0" applyFont="1" applyAlignment="1">
      <alignment/>
    </xf>
    <xf numFmtId="0" fontId="30" fillId="0" borderId="21" xfId="0" applyFont="1" applyBorder="1" applyAlignment="1">
      <alignment/>
    </xf>
    <xf numFmtId="0" fontId="33" fillId="0" borderId="22" xfId="0" applyFont="1" applyBorder="1" applyAlignment="1">
      <alignment wrapText="1"/>
    </xf>
    <xf numFmtId="0" fontId="30" fillId="0" borderId="23" xfId="0" applyFont="1" applyBorder="1" applyAlignment="1">
      <alignment/>
    </xf>
    <xf numFmtId="0" fontId="34" fillId="0" borderId="24" xfId="0" applyFont="1" applyBorder="1" applyAlignment="1">
      <alignment wrapText="1"/>
    </xf>
    <xf numFmtId="0" fontId="30" fillId="0" borderId="25" xfId="0" applyFont="1" applyBorder="1" applyAlignment="1">
      <alignment/>
    </xf>
    <xf numFmtId="0" fontId="34" fillId="0" borderId="26" xfId="0" applyFont="1" applyBorder="1" applyAlignment="1">
      <alignment wrapText="1"/>
    </xf>
    <xf numFmtId="0" fontId="32" fillId="0" borderId="26" xfId="0" applyFont="1" applyBorder="1" applyAlignment="1">
      <alignment wrapText="1"/>
    </xf>
    <xf numFmtId="0" fontId="32" fillId="0" borderId="26" xfId="0" applyFont="1" applyBorder="1" applyAlignment="1">
      <alignment horizontal="left" wrapText="1"/>
    </xf>
    <xf numFmtId="1" fontId="30" fillId="0" borderId="0" xfId="0" applyNumberFormat="1" applyFont="1" applyAlignment="1">
      <alignment/>
    </xf>
    <xf numFmtId="0" fontId="32" fillId="0" borderId="26" xfId="0" applyFont="1" applyBorder="1" applyAlignment="1">
      <alignment/>
    </xf>
    <xf numFmtId="0" fontId="30" fillId="0" borderId="27" xfId="0" applyFont="1" applyBorder="1" applyAlignment="1">
      <alignment/>
    </xf>
    <xf numFmtId="0" fontId="32" fillId="0" borderId="28" xfId="0" applyFont="1" applyBorder="1" applyAlignment="1">
      <alignment horizontal="left" wrapText="1"/>
    </xf>
    <xf numFmtId="0" fontId="33" fillId="0" borderId="22" xfId="0" applyFont="1" applyBorder="1" applyAlignment="1">
      <alignment horizontal="left" wrapText="1"/>
    </xf>
    <xf numFmtId="0" fontId="32" fillId="0" borderId="24" xfId="0" applyFont="1" applyBorder="1" applyAlignment="1">
      <alignment horizontal="left" wrapText="1"/>
    </xf>
    <xf numFmtId="0" fontId="33" fillId="0" borderId="22" xfId="0" applyFont="1" applyBorder="1" applyAlignment="1">
      <alignment/>
    </xf>
    <xf numFmtId="0" fontId="32" fillId="0" borderId="28" xfId="0" applyFont="1" applyBorder="1" applyAlignment="1">
      <alignment wrapText="1"/>
    </xf>
    <xf numFmtId="0" fontId="33" fillId="0" borderId="21" xfId="0" applyFont="1" applyBorder="1" applyAlignment="1">
      <alignment horizontal="right" vertical="center" wrapText="1"/>
    </xf>
    <xf numFmtId="0" fontId="33" fillId="0" borderId="22" xfId="0" applyFont="1" applyBorder="1" applyAlignment="1">
      <alignment horizontal="justify" vertical="center" wrapText="1"/>
    </xf>
    <xf numFmtId="0" fontId="32" fillId="0" borderId="23" xfId="0" applyFont="1" applyBorder="1" applyAlignment="1">
      <alignment horizontal="justify" vertical="center" wrapText="1"/>
    </xf>
    <xf numFmtId="0" fontId="32" fillId="0" borderId="24" xfId="0" applyFont="1" applyBorder="1" applyAlignment="1">
      <alignment horizontal="justify" vertical="center" wrapText="1"/>
    </xf>
    <xf numFmtId="0" fontId="32" fillId="0" borderId="25" xfId="0" applyFont="1" applyBorder="1" applyAlignment="1">
      <alignment horizontal="justify" vertical="center" wrapText="1"/>
    </xf>
    <xf numFmtId="0" fontId="32" fillId="0" borderId="26" xfId="0" applyFont="1" applyBorder="1" applyAlignment="1">
      <alignment horizontal="justify" vertical="center" wrapText="1"/>
    </xf>
    <xf numFmtId="0" fontId="33" fillId="0" borderId="25" xfId="0" applyFont="1" applyBorder="1" applyAlignment="1">
      <alignment horizontal="justify" vertical="center" wrapText="1"/>
    </xf>
    <xf numFmtId="0" fontId="31" fillId="0" borderId="21" xfId="0" applyFont="1" applyBorder="1" applyAlignment="1">
      <alignment/>
    </xf>
    <xf numFmtId="0" fontId="33" fillId="0" borderId="24" xfId="0" applyFont="1" applyBorder="1" applyAlignment="1">
      <alignment horizontal="left" wrapText="1"/>
    </xf>
    <xf numFmtId="0" fontId="30" fillId="0" borderId="28" xfId="0" applyFont="1" applyBorder="1" applyAlignment="1">
      <alignment/>
    </xf>
    <xf numFmtId="0" fontId="35" fillId="0" borderId="22" xfId="0" applyFont="1" applyBorder="1" applyAlignment="1">
      <alignment wrapText="1"/>
    </xf>
    <xf numFmtId="0" fontId="31" fillId="0" borderId="25" xfId="0" applyFont="1" applyBorder="1" applyAlignment="1">
      <alignment/>
    </xf>
    <xf numFmtId="0" fontId="33" fillId="0" borderId="26" xfId="0" applyFont="1" applyBorder="1" applyAlignment="1">
      <alignment wrapText="1"/>
    </xf>
    <xf numFmtId="0" fontId="35" fillId="0" borderId="26" xfId="0" applyFont="1" applyBorder="1" applyAlignment="1">
      <alignment wrapText="1"/>
    </xf>
    <xf numFmtId="0" fontId="36" fillId="0" borderId="26" xfId="0" applyFont="1" applyBorder="1" applyAlignment="1">
      <alignment horizontal="left" wrapText="1"/>
    </xf>
    <xf numFmtId="0" fontId="32" fillId="0" borderId="28" xfId="0" applyFont="1" applyBorder="1" applyAlignment="1">
      <alignment horizontal="justify" vertical="center" wrapText="1"/>
    </xf>
    <xf numFmtId="0" fontId="32" fillId="0" borderId="24" xfId="0" applyFont="1" applyBorder="1" applyAlignment="1">
      <alignment wrapText="1"/>
    </xf>
    <xf numFmtId="0" fontId="30" fillId="0" borderId="29" xfId="0" applyFont="1" applyBorder="1" applyAlignment="1">
      <alignment/>
    </xf>
    <xf numFmtId="0" fontId="32" fillId="0" borderId="30" xfId="0" applyFont="1" applyBorder="1" applyAlignment="1">
      <alignment horizontal="left" wrapText="1"/>
    </xf>
    <xf numFmtId="0" fontId="30" fillId="0" borderId="31" xfId="0" applyFont="1" applyBorder="1" applyAlignment="1">
      <alignment/>
    </xf>
    <xf numFmtId="0" fontId="30" fillId="0" borderId="32" xfId="0" applyFont="1" applyBorder="1" applyAlignment="1">
      <alignment/>
    </xf>
    <xf numFmtId="0" fontId="28" fillId="0" borderId="12" xfId="0" applyFont="1" applyBorder="1" applyAlignment="1">
      <alignment horizontal="center" vertical="center" wrapText="1"/>
    </xf>
    <xf numFmtId="49" fontId="28" fillId="0" borderId="33" xfId="0" applyNumberFormat="1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49" fontId="28" fillId="0" borderId="17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49" fontId="37" fillId="0" borderId="36" xfId="0" applyNumberFormat="1" applyFont="1" applyBorder="1" applyAlignment="1">
      <alignment horizontal="left"/>
    </xf>
    <xf numFmtId="49" fontId="37" fillId="0" borderId="36" xfId="0" applyNumberFormat="1" applyFont="1" applyBorder="1" applyAlignment="1">
      <alignment horizontal="center"/>
    </xf>
    <xf numFmtId="49" fontId="37" fillId="0" borderId="37" xfId="0" applyNumberFormat="1" applyFont="1" applyBorder="1" applyAlignment="1">
      <alignment horizontal="center"/>
    </xf>
    <xf numFmtId="49" fontId="37" fillId="0" borderId="38" xfId="0" applyNumberFormat="1" applyFont="1" applyBorder="1" applyAlignment="1">
      <alignment horizontal="center"/>
    </xf>
    <xf numFmtId="1" fontId="37" fillId="0" borderId="18" xfId="0" applyNumberFormat="1" applyFont="1" applyBorder="1" applyAlignment="1">
      <alignment horizontal="right"/>
    </xf>
    <xf numFmtId="1" fontId="37" fillId="0" borderId="39" xfId="0" applyNumberFormat="1" applyFont="1" applyBorder="1" applyAlignment="1">
      <alignment horizontal="right"/>
    </xf>
    <xf numFmtId="49" fontId="38" fillId="0" borderId="40" xfId="0" applyNumberFormat="1" applyFont="1" applyBorder="1" applyAlignment="1">
      <alignment horizontal="left"/>
    </xf>
    <xf numFmtId="49" fontId="38" fillId="0" borderId="41" xfId="0" applyNumberFormat="1" applyFont="1" applyBorder="1" applyAlignment="1">
      <alignment horizontal="center"/>
    </xf>
    <xf numFmtId="49" fontId="38" fillId="0" borderId="42" xfId="0" applyNumberFormat="1" applyFont="1" applyBorder="1" applyAlignment="1">
      <alignment horizontal="center"/>
    </xf>
    <xf numFmtId="1" fontId="38" fillId="0" borderId="20" xfId="0" applyNumberFormat="1" applyFont="1" applyBorder="1" applyAlignment="1">
      <alignment horizontal="center"/>
    </xf>
    <xf numFmtId="1" fontId="38" fillId="0" borderId="43" xfId="0" applyNumberFormat="1" applyFont="1" applyBorder="1" applyAlignment="1">
      <alignment horizontal="center"/>
    </xf>
    <xf numFmtId="0" fontId="37" fillId="0" borderId="44" xfId="0" applyFont="1" applyBorder="1" applyAlignment="1">
      <alignment/>
    </xf>
    <xf numFmtId="49" fontId="37" fillId="0" borderId="45" xfId="0" applyNumberFormat="1" applyFont="1" applyBorder="1" applyAlignment="1">
      <alignment horizontal="center"/>
    </xf>
    <xf numFmtId="49" fontId="37" fillId="0" borderId="46" xfId="0" applyNumberFormat="1" applyFont="1" applyBorder="1" applyAlignment="1">
      <alignment horizontal="center"/>
    </xf>
    <xf numFmtId="1" fontId="37" fillId="0" borderId="22" xfId="0" applyNumberFormat="1" applyFont="1" applyBorder="1" applyAlignment="1">
      <alignment horizontal="right"/>
    </xf>
    <xf numFmtId="1" fontId="37" fillId="0" borderId="47" xfId="0" applyNumberFormat="1" applyFont="1" applyBorder="1" applyAlignment="1">
      <alignment horizontal="right"/>
    </xf>
    <xf numFmtId="0" fontId="38" fillId="0" borderId="48" xfId="0" applyFont="1" applyBorder="1" applyAlignment="1">
      <alignment/>
    </xf>
    <xf numFmtId="49" fontId="38" fillId="0" borderId="49" xfId="0" applyNumberFormat="1" applyFont="1" applyBorder="1" applyAlignment="1">
      <alignment horizontal="center"/>
    </xf>
    <xf numFmtId="49" fontId="38" fillId="0" borderId="49" xfId="0" applyNumberFormat="1" applyFont="1" applyBorder="1" applyAlignment="1">
      <alignment horizontal="left"/>
    </xf>
    <xf numFmtId="49" fontId="38" fillId="0" borderId="50" xfId="0" applyNumberFormat="1" applyFont="1" applyBorder="1" applyAlignment="1">
      <alignment horizontal="center"/>
    </xf>
    <xf numFmtId="1" fontId="38" fillId="0" borderId="24" xfId="0" applyNumberFormat="1" applyFont="1" applyBorder="1" applyAlignment="1">
      <alignment horizontal="right"/>
    </xf>
    <xf numFmtId="1" fontId="38" fillId="0" borderId="51" xfId="0" applyNumberFormat="1" applyFont="1" applyBorder="1" applyAlignment="1">
      <alignment horizontal="right"/>
    </xf>
    <xf numFmtId="0" fontId="38" fillId="0" borderId="52" xfId="0" applyFont="1" applyBorder="1" applyAlignment="1">
      <alignment/>
    </xf>
    <xf numFmtId="49" fontId="38" fillId="0" borderId="53" xfId="0" applyNumberFormat="1" applyFont="1" applyBorder="1" applyAlignment="1">
      <alignment horizontal="center"/>
    </xf>
    <xf numFmtId="49" fontId="38" fillId="0" borderId="53" xfId="0" applyNumberFormat="1" applyFont="1" applyBorder="1" applyAlignment="1">
      <alignment horizontal="left"/>
    </xf>
    <xf numFmtId="49" fontId="38" fillId="0" borderId="54" xfId="0" applyNumberFormat="1" applyFont="1" applyBorder="1" applyAlignment="1">
      <alignment horizontal="center"/>
    </xf>
    <xf numFmtId="1" fontId="38" fillId="0" borderId="26" xfId="0" applyNumberFormat="1" applyFont="1" applyBorder="1" applyAlignment="1">
      <alignment horizontal="right"/>
    </xf>
    <xf numFmtId="1" fontId="38" fillId="0" borderId="55" xfId="0" applyNumberFormat="1" applyFont="1" applyBorder="1" applyAlignment="1">
      <alignment horizontal="right"/>
    </xf>
    <xf numFmtId="1" fontId="38" fillId="0" borderId="26" xfId="0" applyNumberFormat="1" applyFont="1" applyBorder="1" applyAlignment="1">
      <alignment horizontal="right"/>
    </xf>
    <xf numFmtId="1" fontId="38" fillId="0" borderId="55" xfId="0" applyNumberFormat="1" applyFont="1" applyBorder="1" applyAlignment="1">
      <alignment horizontal="right"/>
    </xf>
    <xf numFmtId="0" fontId="38" fillId="0" borderId="56" xfId="0" applyFont="1" applyBorder="1" applyAlignment="1">
      <alignment/>
    </xf>
    <xf numFmtId="49" fontId="38" fillId="0" borderId="57" xfId="0" applyNumberFormat="1" applyFont="1" applyBorder="1" applyAlignment="1">
      <alignment horizontal="center"/>
    </xf>
    <xf numFmtId="49" fontId="38" fillId="0" borderId="57" xfId="0" applyNumberFormat="1" applyFont="1" applyBorder="1" applyAlignment="1">
      <alignment horizontal="left"/>
    </xf>
    <xf numFmtId="49" fontId="38" fillId="0" borderId="58" xfId="0" applyNumberFormat="1" applyFont="1" applyBorder="1" applyAlignment="1">
      <alignment horizontal="center"/>
    </xf>
    <xf numFmtId="1" fontId="38" fillId="0" borderId="28" xfId="0" applyNumberFormat="1" applyFont="1" applyBorder="1" applyAlignment="1">
      <alignment horizontal="center"/>
    </xf>
    <xf numFmtId="1" fontId="38" fillId="0" borderId="59" xfId="0" applyNumberFormat="1" applyFont="1" applyBorder="1" applyAlignment="1">
      <alignment horizontal="center"/>
    </xf>
    <xf numFmtId="1" fontId="37" fillId="0" borderId="22" xfId="0" applyNumberFormat="1" applyFont="1" applyBorder="1" applyAlignment="1">
      <alignment horizontal="right"/>
    </xf>
    <xf numFmtId="1" fontId="37" fillId="0" borderId="47" xfId="0" applyNumberFormat="1" applyFont="1" applyBorder="1" applyAlignment="1">
      <alignment horizontal="right"/>
    </xf>
    <xf numFmtId="49" fontId="38" fillId="0" borderId="49" xfId="0" applyNumberFormat="1" applyFont="1" applyBorder="1" applyAlignment="1">
      <alignment horizontal="center"/>
    </xf>
    <xf numFmtId="49" fontId="38" fillId="0" borderId="49" xfId="0" applyNumberFormat="1" applyFont="1" applyBorder="1" applyAlignment="1">
      <alignment horizontal="left"/>
    </xf>
    <xf numFmtId="49" fontId="37" fillId="0" borderId="49" xfId="0" applyNumberFormat="1" applyFont="1" applyBorder="1" applyAlignment="1">
      <alignment horizontal="center"/>
    </xf>
    <xf numFmtId="49" fontId="37" fillId="0" borderId="50" xfId="0" applyNumberFormat="1" applyFont="1" applyBorder="1" applyAlignment="1">
      <alignment horizontal="center"/>
    </xf>
    <xf numFmtId="49" fontId="38" fillId="0" borderId="53" xfId="0" applyNumberFormat="1" applyFont="1" applyBorder="1" applyAlignment="1">
      <alignment horizontal="left"/>
    </xf>
    <xf numFmtId="49" fontId="38" fillId="0" borderId="53" xfId="0" applyNumberFormat="1" applyFont="1" applyBorder="1" applyAlignment="1">
      <alignment horizontal="center"/>
    </xf>
    <xf numFmtId="49" fontId="38" fillId="0" borderId="54" xfId="0" applyNumberFormat="1" applyFont="1" applyBorder="1" applyAlignment="1">
      <alignment horizontal="center"/>
    </xf>
    <xf numFmtId="49" fontId="37" fillId="0" borderId="45" xfId="0" applyNumberFormat="1" applyFont="1" applyBorder="1" applyAlignment="1">
      <alignment horizontal="left"/>
    </xf>
    <xf numFmtId="49" fontId="38" fillId="0" borderId="50" xfId="0" applyNumberFormat="1" applyFont="1" applyBorder="1" applyAlignment="1">
      <alignment horizontal="center"/>
    </xf>
    <xf numFmtId="49" fontId="39" fillId="0" borderId="53" xfId="0" applyNumberFormat="1" applyFont="1" applyBorder="1" applyAlignment="1">
      <alignment horizontal="center" wrapText="1"/>
    </xf>
    <xf numFmtId="49" fontId="38" fillId="0" borderId="53" xfId="0" applyNumberFormat="1" applyFont="1" applyBorder="1" applyAlignment="1">
      <alignment horizontal="center" wrapText="1"/>
    </xf>
    <xf numFmtId="49" fontId="39" fillId="0" borderId="57" xfId="0" applyNumberFormat="1" applyFont="1" applyBorder="1" applyAlignment="1">
      <alignment horizontal="center" wrapText="1"/>
    </xf>
    <xf numFmtId="49" fontId="38" fillId="0" borderId="57" xfId="0" applyNumberFormat="1" applyFont="1" applyBorder="1" applyAlignment="1">
      <alignment horizontal="center" wrapText="1"/>
    </xf>
    <xf numFmtId="1" fontId="38" fillId="0" borderId="28" xfId="0" applyNumberFormat="1" applyFont="1" applyBorder="1" applyAlignment="1">
      <alignment horizontal="right"/>
    </xf>
    <xf numFmtId="1" fontId="38" fillId="0" borderId="59" xfId="0" applyNumberFormat="1" applyFont="1" applyBorder="1" applyAlignment="1">
      <alignment horizontal="right"/>
    </xf>
    <xf numFmtId="49" fontId="40" fillId="0" borderId="45" xfId="0" applyNumberFormat="1" applyFont="1" applyBorder="1" applyAlignment="1">
      <alignment horizontal="center" wrapText="1"/>
    </xf>
    <xf numFmtId="49" fontId="37" fillId="0" borderId="45" xfId="0" applyNumberFormat="1" applyFont="1" applyBorder="1" applyAlignment="1">
      <alignment horizontal="center" wrapText="1"/>
    </xf>
    <xf numFmtId="49" fontId="39" fillId="0" borderId="49" xfId="0" applyNumberFormat="1" applyFont="1" applyBorder="1" applyAlignment="1">
      <alignment horizontal="center" wrapText="1"/>
    </xf>
    <xf numFmtId="49" fontId="38" fillId="0" borderId="49" xfId="0" applyNumberFormat="1" applyFont="1" applyBorder="1" applyAlignment="1">
      <alignment horizontal="center" wrapText="1"/>
    </xf>
    <xf numFmtId="0" fontId="39" fillId="0" borderId="58" xfId="0" applyFont="1" applyBorder="1" applyAlignment="1">
      <alignment horizontal="center" wrapText="1"/>
    </xf>
    <xf numFmtId="1" fontId="39" fillId="0" borderId="28" xfId="0" applyNumberFormat="1" applyFont="1" applyBorder="1" applyAlignment="1">
      <alignment horizontal="right" wrapText="1"/>
    </xf>
    <xf numFmtId="1" fontId="39" fillId="0" borderId="59" xfId="0" applyNumberFormat="1" applyFont="1" applyBorder="1" applyAlignment="1">
      <alignment horizontal="right" wrapText="1"/>
    </xf>
    <xf numFmtId="49" fontId="37" fillId="0" borderId="45" xfId="0" applyNumberFormat="1" applyFont="1" applyBorder="1" applyAlignment="1">
      <alignment horizontal="center"/>
    </xf>
    <xf numFmtId="49" fontId="37" fillId="0" borderId="45" xfId="0" applyNumberFormat="1" applyFont="1" applyBorder="1" applyAlignment="1">
      <alignment horizontal="left"/>
    </xf>
    <xf numFmtId="49" fontId="37" fillId="0" borderId="46" xfId="0" applyNumberFormat="1" applyFont="1" applyBorder="1" applyAlignment="1">
      <alignment horizontal="center"/>
    </xf>
    <xf numFmtId="49" fontId="39" fillId="0" borderId="49" xfId="0" applyNumberFormat="1" applyFont="1" applyBorder="1" applyAlignment="1">
      <alignment horizontal="left" wrapText="1"/>
    </xf>
    <xf numFmtId="49" fontId="39" fillId="0" borderId="53" xfId="0" applyNumberFormat="1" applyFont="1" applyBorder="1" applyAlignment="1">
      <alignment horizontal="left" wrapText="1"/>
    </xf>
    <xf numFmtId="0" fontId="39" fillId="0" borderId="54" xfId="0" applyFont="1" applyBorder="1" applyAlignment="1">
      <alignment horizontal="center" wrapText="1"/>
    </xf>
    <xf numFmtId="49" fontId="39" fillId="0" borderId="54" xfId="0" applyNumberFormat="1" applyFont="1" applyBorder="1" applyAlignment="1">
      <alignment horizontal="center" wrapText="1"/>
    </xf>
    <xf numFmtId="1" fontId="39" fillId="0" borderId="26" xfId="0" applyNumberFormat="1" applyFont="1" applyBorder="1" applyAlignment="1">
      <alignment horizontal="right" wrapText="1"/>
    </xf>
    <xf numFmtId="1" fontId="39" fillId="0" borderId="55" xfId="0" applyNumberFormat="1" applyFont="1" applyBorder="1" applyAlignment="1">
      <alignment horizontal="right" wrapText="1"/>
    </xf>
    <xf numFmtId="49" fontId="39" fillId="0" borderId="57" xfId="0" applyNumberFormat="1" applyFont="1" applyBorder="1" applyAlignment="1">
      <alignment horizontal="left" wrapText="1"/>
    </xf>
    <xf numFmtId="1" fontId="39" fillId="0" borderId="28" xfId="0" applyNumberFormat="1" applyFont="1" applyBorder="1" applyAlignment="1">
      <alignment horizontal="center" wrapText="1"/>
    </xf>
    <xf numFmtId="1" fontId="39" fillId="0" borderId="59" xfId="0" applyNumberFormat="1" applyFont="1" applyBorder="1" applyAlignment="1">
      <alignment horizontal="center" wrapText="1"/>
    </xf>
    <xf numFmtId="49" fontId="40" fillId="0" borderId="45" xfId="0" applyNumberFormat="1" applyFont="1" applyBorder="1" applyAlignment="1">
      <alignment horizontal="left" wrapText="1"/>
    </xf>
    <xf numFmtId="49" fontId="40" fillId="0" borderId="46" xfId="0" applyNumberFormat="1" applyFont="1" applyBorder="1" applyAlignment="1">
      <alignment horizontal="center" wrapText="1"/>
    </xf>
    <xf numFmtId="1" fontId="40" fillId="0" borderId="22" xfId="0" applyNumberFormat="1" applyFont="1" applyBorder="1" applyAlignment="1">
      <alignment horizontal="right" wrapText="1"/>
    </xf>
    <xf numFmtId="1" fontId="40" fillId="0" borderId="47" xfId="0" applyNumberFormat="1" applyFont="1" applyBorder="1" applyAlignment="1">
      <alignment horizontal="right" wrapText="1"/>
    </xf>
    <xf numFmtId="49" fontId="39" fillId="0" borderId="50" xfId="0" applyNumberFormat="1" applyFont="1" applyBorder="1" applyAlignment="1">
      <alignment horizontal="center" wrapText="1"/>
    </xf>
    <xf numFmtId="1" fontId="39" fillId="0" borderId="24" xfId="0" applyNumberFormat="1" applyFont="1" applyBorder="1" applyAlignment="1">
      <alignment horizontal="right" wrapText="1"/>
    </xf>
    <xf numFmtId="1" fontId="39" fillId="0" borderId="51" xfId="0" applyNumberFormat="1" applyFont="1" applyBorder="1" applyAlignment="1">
      <alignment horizontal="right" wrapText="1"/>
    </xf>
    <xf numFmtId="49" fontId="39" fillId="0" borderId="52" xfId="0" applyNumberFormat="1" applyFont="1" applyBorder="1" applyAlignment="1">
      <alignment horizontal="right"/>
    </xf>
    <xf numFmtId="49" fontId="39" fillId="0" borderId="53" xfId="0" applyNumberFormat="1" applyFont="1" applyBorder="1" applyAlignment="1">
      <alignment horizontal="center"/>
    </xf>
    <xf numFmtId="49" fontId="39" fillId="0" borderId="54" xfId="0" applyNumberFormat="1" applyFont="1" applyBorder="1" applyAlignment="1">
      <alignment horizontal="center"/>
    </xf>
    <xf numFmtId="49" fontId="39" fillId="0" borderId="56" xfId="0" applyNumberFormat="1" applyFont="1" applyBorder="1" applyAlignment="1">
      <alignment horizontal="right"/>
    </xf>
    <xf numFmtId="49" fontId="39" fillId="0" borderId="57" xfId="0" applyNumberFormat="1" applyFont="1" applyBorder="1" applyAlignment="1">
      <alignment horizontal="center"/>
    </xf>
    <xf numFmtId="49" fontId="39" fillId="0" borderId="58" xfId="0" applyNumberFormat="1" applyFont="1" applyBorder="1" applyAlignment="1">
      <alignment horizontal="center"/>
    </xf>
    <xf numFmtId="49" fontId="40" fillId="0" borderId="44" xfId="0" applyNumberFormat="1" applyFont="1" applyBorder="1" applyAlignment="1">
      <alignment horizontal="right"/>
    </xf>
    <xf numFmtId="49" fontId="40" fillId="0" borderId="45" xfId="0" applyNumberFormat="1" applyFont="1" applyBorder="1" applyAlignment="1">
      <alignment horizontal="center"/>
    </xf>
    <xf numFmtId="49" fontId="40" fillId="0" borderId="46" xfId="0" applyNumberFormat="1" applyFont="1" applyBorder="1" applyAlignment="1">
      <alignment horizontal="center"/>
    </xf>
    <xf numFmtId="49" fontId="39" fillId="0" borderId="48" xfId="0" applyNumberFormat="1" applyFont="1" applyBorder="1" applyAlignment="1">
      <alignment horizontal="right"/>
    </xf>
    <xf numFmtId="49" fontId="39" fillId="0" borderId="49" xfId="0" applyNumberFormat="1" applyFont="1" applyBorder="1" applyAlignment="1">
      <alignment horizontal="center"/>
    </xf>
    <xf numFmtId="49" fontId="39" fillId="0" borderId="50" xfId="0" applyNumberFormat="1" applyFont="1" applyBorder="1" applyAlignment="1">
      <alignment horizontal="center"/>
    </xf>
    <xf numFmtId="0" fontId="40" fillId="0" borderId="44" xfId="0" applyFont="1" applyBorder="1" applyAlignment="1">
      <alignment horizontal="center" wrapText="1"/>
    </xf>
    <xf numFmtId="0" fontId="40" fillId="0" borderId="45" xfId="0" applyFont="1" applyBorder="1" applyAlignment="1">
      <alignment horizontal="center" wrapText="1"/>
    </xf>
    <xf numFmtId="0" fontId="40" fillId="0" borderId="46" xfId="0" applyFont="1" applyBorder="1" applyAlignment="1">
      <alignment horizontal="center" wrapText="1"/>
    </xf>
    <xf numFmtId="0" fontId="40" fillId="0" borderId="22" xfId="0" applyFont="1" applyBorder="1" applyAlignment="1">
      <alignment horizontal="right" wrapText="1"/>
    </xf>
    <xf numFmtId="0" fontId="39" fillId="0" borderId="48" xfId="0" applyFont="1" applyBorder="1" applyAlignment="1">
      <alignment horizontal="center" wrapText="1"/>
    </xf>
    <xf numFmtId="0" fontId="39" fillId="0" borderId="49" xfId="0" applyFont="1" applyBorder="1" applyAlignment="1">
      <alignment horizontal="left" wrapText="1"/>
    </xf>
    <xf numFmtId="0" fontId="39" fillId="0" borderId="49" xfId="0" applyFont="1" applyBorder="1" applyAlignment="1">
      <alignment horizontal="center" wrapText="1"/>
    </xf>
    <xf numFmtId="0" fontId="39" fillId="0" borderId="50" xfId="0" applyFont="1" applyBorder="1" applyAlignment="1">
      <alignment horizontal="center" wrapText="1"/>
    </xf>
    <xf numFmtId="0" fontId="39" fillId="0" borderId="24" xfId="0" applyFont="1" applyBorder="1" applyAlignment="1">
      <alignment horizontal="right" wrapText="1"/>
    </xf>
    <xf numFmtId="0" fontId="39" fillId="0" borderId="51" xfId="0" applyFont="1" applyBorder="1" applyAlignment="1">
      <alignment horizontal="right" wrapText="1"/>
    </xf>
    <xf numFmtId="0" fontId="39" fillId="0" borderId="52" xfId="0" applyFont="1" applyBorder="1" applyAlignment="1">
      <alignment horizontal="center" wrapText="1"/>
    </xf>
    <xf numFmtId="0" fontId="39" fillId="0" borderId="53" xfId="0" applyFont="1" applyBorder="1" applyAlignment="1">
      <alignment horizontal="left" wrapText="1"/>
    </xf>
    <xf numFmtId="0" fontId="39" fillId="0" borderId="53" xfId="0" applyFont="1" applyBorder="1" applyAlignment="1">
      <alignment horizontal="center" wrapText="1"/>
    </xf>
    <xf numFmtId="0" fontId="39" fillId="0" borderId="26" xfId="0" applyFont="1" applyBorder="1" applyAlignment="1">
      <alignment horizontal="right" wrapText="1"/>
    </xf>
    <xf numFmtId="0" fontId="39" fillId="0" borderId="55" xfId="0" applyFont="1" applyBorder="1" applyAlignment="1">
      <alignment horizontal="right" wrapText="1"/>
    </xf>
    <xf numFmtId="49" fontId="37" fillId="0" borderId="53" xfId="0" applyNumberFormat="1" applyFont="1" applyBorder="1" applyAlignment="1">
      <alignment horizontal="center" wrapText="1"/>
    </xf>
    <xf numFmtId="49" fontId="40" fillId="0" borderId="54" xfId="0" applyNumberFormat="1" applyFont="1" applyBorder="1" applyAlignment="1">
      <alignment horizontal="center" wrapText="1"/>
    </xf>
    <xf numFmtId="0" fontId="38" fillId="0" borderId="57" xfId="0" applyFont="1" applyBorder="1" applyAlignment="1">
      <alignment/>
    </xf>
    <xf numFmtId="0" fontId="38" fillId="0" borderId="57" xfId="0" applyFont="1" applyBorder="1" applyAlignment="1">
      <alignment horizontal="left"/>
    </xf>
    <xf numFmtId="0" fontId="38" fillId="0" borderId="58" xfId="0" applyFont="1" applyBorder="1" applyAlignment="1">
      <alignment/>
    </xf>
    <xf numFmtId="1" fontId="38" fillId="0" borderId="28" xfId="0" applyNumberFormat="1" applyFont="1" applyBorder="1" applyAlignment="1">
      <alignment/>
    </xf>
    <xf numFmtId="1" fontId="38" fillId="0" borderId="59" xfId="0" applyNumberFormat="1" applyFont="1" applyBorder="1" applyAlignment="1">
      <alignment/>
    </xf>
    <xf numFmtId="49" fontId="38" fillId="0" borderId="57" xfId="0" applyNumberFormat="1" applyFont="1" applyBorder="1" applyAlignment="1">
      <alignment horizontal="left"/>
    </xf>
    <xf numFmtId="1" fontId="38" fillId="0" borderId="28" xfId="0" applyNumberFormat="1" applyFont="1" applyBorder="1" applyAlignment="1">
      <alignment horizontal="right"/>
    </xf>
    <xf numFmtId="1" fontId="38" fillId="0" borderId="59" xfId="0" applyNumberFormat="1" applyFont="1" applyBorder="1" applyAlignment="1">
      <alignment horizontal="right"/>
    </xf>
    <xf numFmtId="0" fontId="37" fillId="0" borderId="52" xfId="0" applyFont="1" applyBorder="1" applyAlignment="1">
      <alignment/>
    </xf>
    <xf numFmtId="49" fontId="37" fillId="0" borderId="53" xfId="0" applyNumberFormat="1" applyFont="1" applyBorder="1" applyAlignment="1">
      <alignment horizontal="center"/>
    </xf>
    <xf numFmtId="49" fontId="37" fillId="0" borderId="53" xfId="0" applyNumberFormat="1" applyFont="1" applyBorder="1" applyAlignment="1">
      <alignment horizontal="left"/>
    </xf>
    <xf numFmtId="49" fontId="37" fillId="0" borderId="54" xfId="0" applyNumberFormat="1" applyFont="1" applyBorder="1" applyAlignment="1">
      <alignment horizontal="center"/>
    </xf>
    <xf numFmtId="1" fontId="37" fillId="0" borderId="26" xfId="0" applyNumberFormat="1" applyFont="1" applyBorder="1" applyAlignment="1">
      <alignment horizontal="right"/>
    </xf>
    <xf numFmtId="1" fontId="37" fillId="0" borderId="55" xfId="0" applyNumberFormat="1" applyFont="1" applyBorder="1" applyAlignment="1">
      <alignment horizontal="right"/>
    </xf>
    <xf numFmtId="0" fontId="37" fillId="0" borderId="48" xfId="0" applyFont="1" applyBorder="1" applyAlignment="1">
      <alignment/>
    </xf>
    <xf numFmtId="49" fontId="37" fillId="0" borderId="49" xfId="0" applyNumberFormat="1" applyFont="1" applyBorder="1" applyAlignment="1">
      <alignment horizontal="center"/>
    </xf>
    <xf numFmtId="49" fontId="37" fillId="0" borderId="49" xfId="0" applyNumberFormat="1" applyFont="1" applyBorder="1" applyAlignment="1">
      <alignment horizontal="left"/>
    </xf>
    <xf numFmtId="49" fontId="37" fillId="0" borderId="50" xfId="0" applyNumberFormat="1" applyFont="1" applyBorder="1" applyAlignment="1">
      <alignment horizontal="center"/>
    </xf>
    <xf numFmtId="1" fontId="37" fillId="0" borderId="24" xfId="0" applyNumberFormat="1" applyFont="1" applyBorder="1" applyAlignment="1">
      <alignment horizontal="right"/>
    </xf>
    <xf numFmtId="1" fontId="37" fillId="0" borderId="51" xfId="0" applyNumberFormat="1" applyFont="1" applyBorder="1" applyAlignment="1">
      <alignment horizontal="right"/>
    </xf>
    <xf numFmtId="0" fontId="38" fillId="0" borderId="53" xfId="0" applyFont="1" applyBorder="1" applyAlignment="1">
      <alignment horizontal="center"/>
    </xf>
    <xf numFmtId="1" fontId="38" fillId="0" borderId="24" xfId="0" applyNumberFormat="1" applyFont="1" applyBorder="1" applyAlignment="1">
      <alignment horizontal="right"/>
    </xf>
    <xf numFmtId="1" fontId="38" fillId="0" borderId="51" xfId="0" applyNumberFormat="1" applyFont="1" applyBorder="1" applyAlignment="1">
      <alignment horizontal="right"/>
    </xf>
    <xf numFmtId="49" fontId="37" fillId="0" borderId="57" xfId="0" applyNumberFormat="1" applyFont="1" applyBorder="1" applyAlignment="1">
      <alignment horizontal="left"/>
    </xf>
    <xf numFmtId="49" fontId="38" fillId="0" borderId="58" xfId="0" applyNumberFormat="1" applyFont="1" applyBorder="1" applyAlignment="1">
      <alignment horizontal="center"/>
    </xf>
    <xf numFmtId="1" fontId="38" fillId="0" borderId="28" xfId="0" applyNumberFormat="1" applyFont="1" applyBorder="1" applyAlignment="1">
      <alignment horizontal="center"/>
    </xf>
    <xf numFmtId="1" fontId="38" fillId="0" borderId="59" xfId="0" applyNumberFormat="1" applyFont="1" applyBorder="1" applyAlignment="1">
      <alignment horizontal="center"/>
    </xf>
    <xf numFmtId="49" fontId="38" fillId="0" borderId="33" xfId="0" applyNumberFormat="1" applyFont="1" applyBorder="1" applyAlignment="1">
      <alignment horizontal="left"/>
    </xf>
    <xf numFmtId="49" fontId="38" fillId="0" borderId="34" xfId="0" applyNumberFormat="1" applyFont="1" applyBorder="1" applyAlignment="1">
      <alignment horizontal="center"/>
    </xf>
    <xf numFmtId="49" fontId="38" fillId="0" borderId="60" xfId="0" applyNumberFormat="1" applyFont="1" applyBorder="1" applyAlignment="1">
      <alignment horizontal="center"/>
    </xf>
    <xf numFmtId="1" fontId="38" fillId="0" borderId="30" xfId="0" applyNumberFormat="1" applyFont="1" applyBorder="1" applyAlignment="1">
      <alignment horizontal="center"/>
    </xf>
    <xf numFmtId="1" fontId="38" fillId="0" borderId="0" xfId="0" applyNumberFormat="1" applyFont="1" applyBorder="1" applyAlignment="1">
      <alignment horizontal="center"/>
    </xf>
    <xf numFmtId="49" fontId="38" fillId="0" borderId="61" xfId="0" applyNumberFormat="1" applyFont="1" applyBorder="1" applyAlignment="1">
      <alignment horizontal="center"/>
    </xf>
    <xf numFmtId="49" fontId="38" fillId="0" borderId="62" xfId="0" applyNumberFormat="1" applyFont="1" applyBorder="1" applyAlignment="1">
      <alignment horizontal="center"/>
    </xf>
    <xf numFmtId="0" fontId="39" fillId="0" borderId="63" xfId="0" applyFont="1" applyBorder="1" applyAlignment="1">
      <alignment horizontal="center" wrapText="1"/>
    </xf>
    <xf numFmtId="49" fontId="38" fillId="0" borderId="64" xfId="0" applyNumberFormat="1" applyFont="1" applyBorder="1" applyAlignment="1">
      <alignment horizontal="center" vertical="center" wrapText="1"/>
    </xf>
    <xf numFmtId="2" fontId="37" fillId="0" borderId="32" xfId="0" applyNumberFormat="1" applyFont="1" applyBorder="1" applyAlignment="1">
      <alignment horizontal="center" vertical="center" wrapText="1"/>
    </xf>
    <xf numFmtId="2" fontId="37" fillId="0" borderId="64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wrapText="1"/>
    </xf>
    <xf numFmtId="49" fontId="38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0" fontId="21" fillId="0" borderId="66" xfId="0" applyFont="1" applyBorder="1" applyAlignment="1">
      <alignment horizontal="center"/>
    </xf>
    <xf numFmtId="49" fontId="21" fillId="0" borderId="67" xfId="0" applyNumberFormat="1" applyFont="1" applyBorder="1" applyAlignment="1">
      <alignment horizontal="center" vertical="center" wrapText="1"/>
    </xf>
    <xf numFmtId="49" fontId="21" fillId="0" borderId="68" xfId="0" applyNumberFormat="1" applyFont="1" applyBorder="1" applyAlignment="1">
      <alignment horizontal="center" vertical="center" wrapText="1"/>
    </xf>
    <xf numFmtId="49" fontId="21" fillId="0" borderId="69" xfId="0" applyNumberFormat="1" applyFont="1" applyBorder="1" applyAlignment="1">
      <alignment horizontal="center" vertical="center" wrapText="1"/>
    </xf>
    <xf numFmtId="49" fontId="21" fillId="0" borderId="70" xfId="0" applyNumberFormat="1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49" fontId="29" fillId="0" borderId="71" xfId="0" applyNumberFormat="1" applyFont="1" applyBorder="1" applyAlignment="1">
      <alignment horizontal="center" wrapText="1"/>
    </xf>
    <xf numFmtId="49" fontId="29" fillId="0" borderId="72" xfId="0" applyNumberFormat="1" applyFont="1" applyBorder="1" applyAlignment="1">
      <alignment horizontal="center" wrapText="1"/>
    </xf>
    <xf numFmtId="49" fontId="29" fillId="0" borderId="73" xfId="0" applyNumberFormat="1" applyFont="1" applyBorder="1" applyAlignment="1">
      <alignment horizontal="center" wrapText="1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Лист1" xfId="75"/>
    <cellStyle name="Тысячи_Лист1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9"/>
  <sheetViews>
    <sheetView showGridLines="0" tabSelected="1" view="pageBreakPreview" zoomScale="75" zoomScaleSheetLayoutView="75" zoomScalePageLayoutView="0" workbookViewId="0" topLeftCell="A294">
      <selection activeCell="L54" sqref="L54"/>
    </sheetView>
  </sheetViews>
  <sheetFormatPr defaultColWidth="9.00390625" defaultRowHeight="12.75" customHeight="1"/>
  <cols>
    <col min="1" max="1" width="7.25390625" style="1" customWidth="1"/>
    <col min="2" max="2" width="65.75390625" style="1" customWidth="1"/>
    <col min="3" max="3" width="8.00390625" style="2" customWidth="1"/>
    <col min="4" max="4" width="8.375" style="3" customWidth="1"/>
    <col min="5" max="5" width="8.25390625" style="3" customWidth="1"/>
    <col min="6" max="6" width="21.375" style="1" customWidth="1"/>
    <col min="7" max="7" width="8.125" style="1" customWidth="1"/>
    <col min="8" max="8" width="9.125" style="3" customWidth="1"/>
    <col min="9" max="9" width="17.125" style="3" customWidth="1"/>
    <col min="10" max="11" width="17.125" style="1" customWidth="1"/>
    <col min="12" max="12" width="12.25390625" style="1" bestFit="1" customWidth="1"/>
    <col min="13" max="16384" width="9.125" style="1" customWidth="1"/>
  </cols>
  <sheetData>
    <row r="1" spans="2:9" ht="12.75" customHeight="1">
      <c r="B1" s="4"/>
      <c r="C1" s="5"/>
      <c r="D1" s="5"/>
      <c r="E1" s="5"/>
      <c r="F1" s="5"/>
      <c r="G1" s="5"/>
      <c r="H1" s="5"/>
      <c r="I1" s="5"/>
    </row>
    <row r="2" spans="2:9" ht="12.75" customHeight="1">
      <c r="B2" s="4"/>
      <c r="D2" s="77"/>
      <c r="E2" s="77"/>
      <c r="F2" s="77"/>
      <c r="G2" s="77"/>
      <c r="H2" s="77"/>
      <c r="I2" s="77"/>
    </row>
    <row r="3" spans="2:9" ht="17.25" customHeight="1">
      <c r="B3" s="4"/>
      <c r="D3" s="77"/>
      <c r="E3" s="77"/>
      <c r="F3" s="77"/>
      <c r="G3" s="77"/>
      <c r="H3" s="77"/>
      <c r="I3" s="78" t="s">
        <v>202</v>
      </c>
    </row>
    <row r="4" spans="2:9" ht="17.25" customHeight="1">
      <c r="B4" s="4"/>
      <c r="D4" s="77"/>
      <c r="E4" s="77"/>
      <c r="F4" s="77"/>
      <c r="G4" s="77"/>
      <c r="H4" s="77"/>
      <c r="I4" s="78" t="s">
        <v>0</v>
      </c>
    </row>
    <row r="5" spans="2:9" ht="17.25" customHeight="1">
      <c r="B5" s="6"/>
      <c r="D5" s="77"/>
      <c r="E5" s="77"/>
      <c r="F5" s="77"/>
      <c r="G5" s="77"/>
      <c r="H5" s="77"/>
      <c r="I5" s="78" t="s">
        <v>1</v>
      </c>
    </row>
    <row r="6" spans="2:9" ht="17.25" customHeight="1">
      <c r="B6" s="6"/>
      <c r="C6" s="7"/>
      <c r="D6" s="7"/>
      <c r="E6" s="7"/>
      <c r="F6" s="7"/>
      <c r="G6" s="7"/>
      <c r="H6" s="7"/>
      <c r="I6" s="78" t="s">
        <v>220</v>
      </c>
    </row>
    <row r="7" spans="2:9" ht="18" customHeight="1">
      <c r="B7" s="227" t="s">
        <v>2</v>
      </c>
      <c r="C7" s="227"/>
      <c r="D7" s="227"/>
      <c r="E7" s="227"/>
      <c r="F7" s="227"/>
      <c r="G7" s="227"/>
      <c r="H7" s="227"/>
      <c r="I7" s="227"/>
    </row>
    <row r="8" spans="2:9" ht="15.75" customHeight="1">
      <c r="B8" s="227" t="s">
        <v>3</v>
      </c>
      <c r="C8" s="227"/>
      <c r="D8" s="227"/>
      <c r="E8" s="227"/>
      <c r="F8" s="227"/>
      <c r="G8" s="227"/>
      <c r="H8" s="227"/>
      <c r="I8" s="227"/>
    </row>
    <row r="9" spans="2:9" ht="18.75" customHeight="1">
      <c r="B9" s="227" t="s">
        <v>219</v>
      </c>
      <c r="C9" s="227"/>
      <c r="D9" s="227"/>
      <c r="E9" s="227"/>
      <c r="F9" s="227"/>
      <c r="G9" s="227"/>
      <c r="H9" s="227"/>
      <c r="I9" s="227"/>
    </row>
    <row r="10" spans="2:9" ht="3" customHeight="1">
      <c r="B10" s="227"/>
      <c r="C10" s="227"/>
      <c r="D10" s="227"/>
      <c r="E10" s="227"/>
      <c r="F10" s="227"/>
      <c r="G10" s="227"/>
      <c r="H10" s="227"/>
      <c r="I10" s="227"/>
    </row>
    <row r="11" spans="2:9" ht="5.25" customHeight="1" thickBot="1">
      <c r="B11" s="8"/>
      <c r="C11" s="3"/>
      <c r="D11" s="9"/>
      <c r="E11" s="9"/>
      <c r="F11" s="10"/>
      <c r="G11" s="10"/>
      <c r="H11" s="10"/>
      <c r="I11" s="10"/>
    </row>
    <row r="12" spans="1:11" ht="33.75" customHeight="1" thickBot="1">
      <c r="A12" s="228"/>
      <c r="B12" s="234" t="s">
        <v>4</v>
      </c>
      <c r="C12" s="236" t="s">
        <v>5</v>
      </c>
      <c r="D12" s="237"/>
      <c r="E12" s="237"/>
      <c r="F12" s="237"/>
      <c r="G12" s="237"/>
      <c r="H12" s="238"/>
      <c r="I12" s="232" t="s">
        <v>159</v>
      </c>
      <c r="J12" s="230" t="s">
        <v>203</v>
      </c>
      <c r="K12" s="232" t="s">
        <v>218</v>
      </c>
    </row>
    <row r="13" spans="1:11" ht="73.5" customHeight="1">
      <c r="A13" s="229"/>
      <c r="B13" s="235"/>
      <c r="C13" s="72" t="s">
        <v>6</v>
      </c>
      <c r="D13" s="73" t="s">
        <v>7</v>
      </c>
      <c r="E13" s="74" t="s">
        <v>8</v>
      </c>
      <c r="F13" s="75" t="s">
        <v>9</v>
      </c>
      <c r="G13" s="74" t="s">
        <v>10</v>
      </c>
      <c r="H13" s="76" t="s">
        <v>11</v>
      </c>
      <c r="I13" s="233"/>
      <c r="J13" s="231"/>
      <c r="K13" s="233"/>
    </row>
    <row r="14" spans="1:11" s="13" customFormat="1" ht="8.25" customHeight="1" thickBot="1">
      <c r="A14" s="25"/>
      <c r="B14" s="27">
        <v>1</v>
      </c>
      <c r="C14" s="26">
        <v>2</v>
      </c>
      <c r="D14" s="12">
        <v>3</v>
      </c>
      <c r="E14" s="12">
        <v>4</v>
      </c>
      <c r="F14" s="12">
        <v>5</v>
      </c>
      <c r="G14" s="12">
        <v>6</v>
      </c>
      <c r="H14" s="28">
        <v>7</v>
      </c>
      <c r="I14" s="27">
        <v>8</v>
      </c>
      <c r="J14" s="11">
        <v>9</v>
      </c>
      <c r="K14" s="27">
        <v>10</v>
      </c>
    </row>
    <row r="15" spans="1:11" s="31" customFormat="1" ht="24" customHeight="1" thickBot="1">
      <c r="A15" s="29"/>
      <c r="B15" s="30" t="s">
        <v>12</v>
      </c>
      <c r="C15" s="79" t="s">
        <v>13</v>
      </c>
      <c r="D15" s="80" t="s">
        <v>14</v>
      </c>
      <c r="E15" s="81"/>
      <c r="F15" s="81"/>
      <c r="G15" s="81"/>
      <c r="H15" s="82"/>
      <c r="I15" s="83">
        <f>I17+I71+I61+I79</f>
        <v>4725500</v>
      </c>
      <c r="J15" s="84">
        <f>J17+J71+J61+J79</f>
        <v>4509200</v>
      </c>
      <c r="K15" s="83">
        <f>K17+K71+K61+K79</f>
        <v>4224200</v>
      </c>
    </row>
    <row r="16" spans="1:11" s="34" customFormat="1" ht="5.25" customHeight="1" thickBot="1">
      <c r="A16" s="32"/>
      <c r="B16" s="33"/>
      <c r="C16" s="85"/>
      <c r="D16" s="86"/>
      <c r="E16" s="86"/>
      <c r="F16" s="86"/>
      <c r="G16" s="86"/>
      <c r="H16" s="87"/>
      <c r="I16" s="88"/>
      <c r="J16" s="89"/>
      <c r="K16" s="88"/>
    </row>
    <row r="17" spans="1:11" s="34" customFormat="1" ht="73.5" customHeight="1" thickBot="1">
      <c r="A17" s="35">
        <v>1</v>
      </c>
      <c r="B17" s="36" t="s">
        <v>15</v>
      </c>
      <c r="C17" s="90">
        <v>301</v>
      </c>
      <c r="D17" s="91" t="s">
        <v>14</v>
      </c>
      <c r="E17" s="91" t="s">
        <v>16</v>
      </c>
      <c r="F17" s="91"/>
      <c r="G17" s="91"/>
      <c r="H17" s="92"/>
      <c r="I17" s="93">
        <f>I18</f>
        <v>4709050</v>
      </c>
      <c r="J17" s="94">
        <f>J18</f>
        <v>4197750</v>
      </c>
      <c r="K17" s="93">
        <f>K18</f>
        <v>4197750</v>
      </c>
    </row>
    <row r="18" spans="1:11" s="34" customFormat="1" ht="67.5" customHeight="1">
      <c r="A18" s="37"/>
      <c r="B18" s="38" t="s">
        <v>17</v>
      </c>
      <c r="C18" s="95">
        <v>301</v>
      </c>
      <c r="D18" s="96" t="s">
        <v>14</v>
      </c>
      <c r="E18" s="96" t="s">
        <v>16</v>
      </c>
      <c r="F18" s="97" t="s">
        <v>160</v>
      </c>
      <c r="G18" s="96"/>
      <c r="H18" s="98"/>
      <c r="I18" s="99">
        <f>I20</f>
        <v>4709050</v>
      </c>
      <c r="J18" s="100">
        <f>J20</f>
        <v>4197750</v>
      </c>
      <c r="K18" s="99">
        <f>K20</f>
        <v>4197750</v>
      </c>
    </row>
    <row r="19" spans="1:11" s="34" customFormat="1" ht="22.5" customHeight="1">
      <c r="A19" s="39"/>
      <c r="B19" s="40" t="s">
        <v>19</v>
      </c>
      <c r="C19" s="101">
        <v>301</v>
      </c>
      <c r="D19" s="102" t="s">
        <v>14</v>
      </c>
      <c r="E19" s="102" t="s">
        <v>16</v>
      </c>
      <c r="F19" s="103" t="s">
        <v>161</v>
      </c>
      <c r="G19" s="102"/>
      <c r="H19" s="104"/>
      <c r="I19" s="105">
        <f aca="true" t="shared" si="0" ref="I19:K21">I20</f>
        <v>4709050</v>
      </c>
      <c r="J19" s="106">
        <f t="shared" si="0"/>
        <v>4197750</v>
      </c>
      <c r="K19" s="105">
        <f t="shared" si="0"/>
        <v>4197750</v>
      </c>
    </row>
    <row r="20" spans="1:11" s="34" customFormat="1" ht="72.75" customHeight="1">
      <c r="A20" s="39"/>
      <c r="B20" s="41" t="s">
        <v>15</v>
      </c>
      <c r="C20" s="101">
        <v>301</v>
      </c>
      <c r="D20" s="102" t="s">
        <v>14</v>
      </c>
      <c r="E20" s="102" t="s">
        <v>16</v>
      </c>
      <c r="F20" s="103" t="s">
        <v>20</v>
      </c>
      <c r="G20" s="102"/>
      <c r="H20" s="104"/>
      <c r="I20" s="105">
        <f>I21+I37+I53</f>
        <v>4709050</v>
      </c>
      <c r="J20" s="106">
        <f>J21+J37+J53</f>
        <v>4197750</v>
      </c>
      <c r="K20" s="105">
        <f>K21+K37+K53</f>
        <v>4197750</v>
      </c>
    </row>
    <row r="21" spans="1:11" s="34" customFormat="1" ht="84.75" customHeight="1">
      <c r="A21" s="39"/>
      <c r="B21" s="42" t="s">
        <v>162</v>
      </c>
      <c r="C21" s="101">
        <v>301</v>
      </c>
      <c r="D21" s="102" t="s">
        <v>14</v>
      </c>
      <c r="E21" s="102" t="s">
        <v>16</v>
      </c>
      <c r="F21" s="103" t="s">
        <v>20</v>
      </c>
      <c r="G21" s="102" t="s">
        <v>23</v>
      </c>
      <c r="H21" s="104"/>
      <c r="I21" s="105">
        <f>I22</f>
        <v>4099800</v>
      </c>
      <c r="J21" s="106">
        <f t="shared" si="0"/>
        <v>3578500</v>
      </c>
      <c r="K21" s="105">
        <f t="shared" si="0"/>
        <v>3578500</v>
      </c>
    </row>
    <row r="22" spans="1:11" s="34" customFormat="1" ht="36.75" customHeight="1">
      <c r="A22" s="39"/>
      <c r="B22" s="42" t="s">
        <v>163</v>
      </c>
      <c r="C22" s="101">
        <v>301</v>
      </c>
      <c r="D22" s="102" t="s">
        <v>14</v>
      </c>
      <c r="E22" s="102" t="s">
        <v>16</v>
      </c>
      <c r="F22" s="103" t="s">
        <v>20</v>
      </c>
      <c r="G22" s="102" t="s">
        <v>26</v>
      </c>
      <c r="H22" s="104"/>
      <c r="I22" s="105">
        <f>I23+I27+I30</f>
        <v>4099800</v>
      </c>
      <c r="J22" s="106">
        <f>J23+J27+J30+J34</f>
        <v>3578500</v>
      </c>
      <c r="K22" s="105">
        <f>K23+K27+K30+K34</f>
        <v>3578500</v>
      </c>
    </row>
    <row r="23" spans="1:11" s="34" customFormat="1" ht="18.75" customHeight="1">
      <c r="A23" s="39"/>
      <c r="B23" s="41" t="s">
        <v>28</v>
      </c>
      <c r="C23" s="101">
        <v>301</v>
      </c>
      <c r="D23" s="102" t="s">
        <v>14</v>
      </c>
      <c r="E23" s="102" t="s">
        <v>16</v>
      </c>
      <c r="F23" s="103" t="s">
        <v>20</v>
      </c>
      <c r="G23" s="102" t="s">
        <v>30</v>
      </c>
      <c r="H23" s="104"/>
      <c r="I23" s="105">
        <f aca="true" t="shared" si="1" ref="I23:K25">I24</f>
        <v>3060000</v>
      </c>
      <c r="J23" s="106">
        <f t="shared" si="1"/>
        <v>2695000</v>
      </c>
      <c r="K23" s="105">
        <f t="shared" si="1"/>
        <v>2695000</v>
      </c>
    </row>
    <row r="24" spans="1:11" s="34" customFormat="1" ht="18.75" customHeight="1">
      <c r="A24" s="39"/>
      <c r="B24" s="41" t="s">
        <v>22</v>
      </c>
      <c r="C24" s="101">
        <v>301</v>
      </c>
      <c r="D24" s="102" t="s">
        <v>14</v>
      </c>
      <c r="E24" s="102" t="s">
        <v>16</v>
      </c>
      <c r="F24" s="103" t="s">
        <v>20</v>
      </c>
      <c r="G24" s="102" t="s">
        <v>30</v>
      </c>
      <c r="H24" s="104" t="s">
        <v>24</v>
      </c>
      <c r="I24" s="107">
        <f t="shared" si="1"/>
        <v>3060000</v>
      </c>
      <c r="J24" s="108">
        <f t="shared" si="1"/>
        <v>2695000</v>
      </c>
      <c r="K24" s="107">
        <f t="shared" si="1"/>
        <v>2695000</v>
      </c>
    </row>
    <row r="25" spans="1:11" s="34" customFormat="1" ht="18.75" customHeight="1">
      <c r="A25" s="39"/>
      <c r="B25" s="41" t="s">
        <v>25</v>
      </c>
      <c r="C25" s="101">
        <v>301</v>
      </c>
      <c r="D25" s="102" t="s">
        <v>14</v>
      </c>
      <c r="E25" s="102" t="s">
        <v>16</v>
      </c>
      <c r="F25" s="103" t="s">
        <v>20</v>
      </c>
      <c r="G25" s="102" t="s">
        <v>30</v>
      </c>
      <c r="H25" s="104" t="s">
        <v>27</v>
      </c>
      <c r="I25" s="107">
        <f t="shared" si="1"/>
        <v>3060000</v>
      </c>
      <c r="J25" s="108">
        <f t="shared" si="1"/>
        <v>2695000</v>
      </c>
      <c r="K25" s="107">
        <f t="shared" si="1"/>
        <v>2695000</v>
      </c>
    </row>
    <row r="26" spans="1:12" s="34" customFormat="1" ht="18.75" customHeight="1">
      <c r="A26" s="39"/>
      <c r="B26" s="41" t="s">
        <v>29</v>
      </c>
      <c r="C26" s="101">
        <v>301</v>
      </c>
      <c r="D26" s="102" t="s">
        <v>14</v>
      </c>
      <c r="E26" s="102" t="s">
        <v>16</v>
      </c>
      <c r="F26" s="103" t="s">
        <v>20</v>
      </c>
      <c r="G26" s="102" t="s">
        <v>30</v>
      </c>
      <c r="H26" s="104" t="s">
        <v>31</v>
      </c>
      <c r="I26" s="107">
        <v>3060000</v>
      </c>
      <c r="J26" s="108">
        <v>2695000</v>
      </c>
      <c r="K26" s="107">
        <v>2695000</v>
      </c>
      <c r="L26" s="43">
        <f>I26+I96+I209+I248+I33+I35+I100+I217+I252</f>
        <v>4823400</v>
      </c>
    </row>
    <row r="27" spans="1:12" s="34" customFormat="1" ht="54.75" customHeight="1">
      <c r="A27" s="39"/>
      <c r="B27" s="41" t="s">
        <v>164</v>
      </c>
      <c r="C27" s="101">
        <v>301</v>
      </c>
      <c r="D27" s="102" t="s">
        <v>14</v>
      </c>
      <c r="E27" s="102" t="s">
        <v>16</v>
      </c>
      <c r="F27" s="103" t="s">
        <v>20</v>
      </c>
      <c r="G27" s="102" t="s">
        <v>157</v>
      </c>
      <c r="H27" s="104"/>
      <c r="I27" s="107">
        <f aca="true" t="shared" si="2" ref="I27:K28">I28</f>
        <v>92500</v>
      </c>
      <c r="J27" s="108">
        <f t="shared" si="2"/>
        <v>53500</v>
      </c>
      <c r="K27" s="107">
        <f t="shared" si="2"/>
        <v>53500</v>
      </c>
      <c r="L27" s="43">
        <f>I26+I33+I34</f>
        <v>4007300</v>
      </c>
    </row>
    <row r="28" spans="1:11" s="34" customFormat="1" ht="18.75" customHeight="1">
      <c r="A28" s="39"/>
      <c r="B28" s="41" t="s">
        <v>141</v>
      </c>
      <c r="C28" s="101">
        <v>301</v>
      </c>
      <c r="D28" s="102" t="s">
        <v>14</v>
      </c>
      <c r="E28" s="102" t="s">
        <v>16</v>
      </c>
      <c r="F28" s="103" t="s">
        <v>20</v>
      </c>
      <c r="G28" s="102" t="s">
        <v>157</v>
      </c>
      <c r="H28" s="104" t="s">
        <v>132</v>
      </c>
      <c r="I28" s="107">
        <f t="shared" si="2"/>
        <v>92500</v>
      </c>
      <c r="J28" s="108">
        <f t="shared" si="2"/>
        <v>53500</v>
      </c>
      <c r="K28" s="107">
        <f t="shared" si="2"/>
        <v>53500</v>
      </c>
    </row>
    <row r="29" spans="1:11" s="34" customFormat="1" ht="33" customHeight="1">
      <c r="A29" s="39"/>
      <c r="B29" s="41" t="s">
        <v>165</v>
      </c>
      <c r="C29" s="101">
        <v>301</v>
      </c>
      <c r="D29" s="102" t="s">
        <v>14</v>
      </c>
      <c r="E29" s="102" t="s">
        <v>16</v>
      </c>
      <c r="F29" s="103" t="s">
        <v>20</v>
      </c>
      <c r="G29" s="102" t="s">
        <v>157</v>
      </c>
      <c r="H29" s="104" t="s">
        <v>158</v>
      </c>
      <c r="I29" s="107">
        <v>92500</v>
      </c>
      <c r="J29" s="108">
        <v>53500</v>
      </c>
      <c r="K29" s="107">
        <v>53500</v>
      </c>
    </row>
    <row r="30" spans="1:11" s="34" customFormat="1" ht="51.75" customHeight="1">
      <c r="A30" s="39"/>
      <c r="B30" s="41" t="s">
        <v>166</v>
      </c>
      <c r="C30" s="101">
        <v>301</v>
      </c>
      <c r="D30" s="102" t="s">
        <v>14</v>
      </c>
      <c r="E30" s="102" t="s">
        <v>16</v>
      </c>
      <c r="F30" s="103" t="s">
        <v>20</v>
      </c>
      <c r="G30" s="102" t="s">
        <v>33</v>
      </c>
      <c r="H30" s="104"/>
      <c r="I30" s="107">
        <f>I31</f>
        <v>947300</v>
      </c>
      <c r="J30" s="108">
        <f aca="true" t="shared" si="3" ref="J30:K32">J31</f>
        <v>813900</v>
      </c>
      <c r="K30" s="107">
        <f t="shared" si="3"/>
        <v>813900</v>
      </c>
    </row>
    <row r="31" spans="1:11" s="34" customFormat="1" ht="21" customHeight="1">
      <c r="A31" s="39"/>
      <c r="B31" s="41" t="s">
        <v>22</v>
      </c>
      <c r="C31" s="101">
        <v>301</v>
      </c>
      <c r="D31" s="102" t="s">
        <v>14</v>
      </c>
      <c r="E31" s="102" t="s">
        <v>16</v>
      </c>
      <c r="F31" s="103" t="s">
        <v>20</v>
      </c>
      <c r="G31" s="102" t="s">
        <v>33</v>
      </c>
      <c r="H31" s="104" t="s">
        <v>24</v>
      </c>
      <c r="I31" s="107">
        <f>I32+I34</f>
        <v>947300</v>
      </c>
      <c r="J31" s="108">
        <f t="shared" si="3"/>
        <v>813900</v>
      </c>
      <c r="K31" s="107">
        <f t="shared" si="3"/>
        <v>813900</v>
      </c>
    </row>
    <row r="32" spans="1:11" s="34" customFormat="1" ht="24.75" customHeight="1">
      <c r="A32" s="39"/>
      <c r="B32" s="41" t="s">
        <v>25</v>
      </c>
      <c r="C32" s="101">
        <v>301</v>
      </c>
      <c r="D32" s="102" t="s">
        <v>14</v>
      </c>
      <c r="E32" s="102" t="s">
        <v>16</v>
      </c>
      <c r="F32" s="103" t="s">
        <v>20</v>
      </c>
      <c r="G32" s="102" t="s">
        <v>33</v>
      </c>
      <c r="H32" s="104" t="s">
        <v>27</v>
      </c>
      <c r="I32" s="107">
        <f>I33</f>
        <v>924200</v>
      </c>
      <c r="J32" s="108">
        <f t="shared" si="3"/>
        <v>813900</v>
      </c>
      <c r="K32" s="107">
        <f t="shared" si="3"/>
        <v>813900</v>
      </c>
    </row>
    <row r="33" spans="1:11" s="34" customFormat="1" ht="18.75" customHeight="1">
      <c r="A33" s="39"/>
      <c r="B33" s="42" t="s">
        <v>32</v>
      </c>
      <c r="C33" s="101">
        <v>301</v>
      </c>
      <c r="D33" s="102" t="s">
        <v>14</v>
      </c>
      <c r="E33" s="102" t="s">
        <v>16</v>
      </c>
      <c r="F33" s="103" t="s">
        <v>20</v>
      </c>
      <c r="G33" s="102" t="s">
        <v>33</v>
      </c>
      <c r="H33" s="104" t="s">
        <v>34</v>
      </c>
      <c r="I33" s="107">
        <v>924200</v>
      </c>
      <c r="J33" s="108">
        <v>813900</v>
      </c>
      <c r="K33" s="107">
        <v>813900</v>
      </c>
    </row>
    <row r="34" spans="1:11" s="34" customFormat="1" ht="18.75" customHeight="1">
      <c r="A34" s="39"/>
      <c r="B34" s="42" t="s">
        <v>141</v>
      </c>
      <c r="C34" s="101">
        <v>301</v>
      </c>
      <c r="D34" s="102" t="s">
        <v>14</v>
      </c>
      <c r="E34" s="102" t="s">
        <v>16</v>
      </c>
      <c r="F34" s="103" t="s">
        <v>20</v>
      </c>
      <c r="G34" s="102" t="s">
        <v>33</v>
      </c>
      <c r="H34" s="104" t="s">
        <v>132</v>
      </c>
      <c r="I34" s="107">
        <f>I35</f>
        <v>23100</v>
      </c>
      <c r="J34" s="108">
        <f>J35</f>
        <v>16100</v>
      </c>
      <c r="K34" s="107">
        <f>K35</f>
        <v>16100</v>
      </c>
    </row>
    <row r="35" spans="1:11" s="34" customFormat="1" ht="30.75" customHeight="1">
      <c r="A35" s="39"/>
      <c r="B35" s="42" t="s">
        <v>165</v>
      </c>
      <c r="C35" s="101">
        <v>301</v>
      </c>
      <c r="D35" s="102" t="s">
        <v>14</v>
      </c>
      <c r="E35" s="102" t="s">
        <v>16</v>
      </c>
      <c r="F35" s="103" t="s">
        <v>20</v>
      </c>
      <c r="G35" s="102" t="s">
        <v>33</v>
      </c>
      <c r="H35" s="104" t="s">
        <v>158</v>
      </c>
      <c r="I35" s="107">
        <v>23100</v>
      </c>
      <c r="J35" s="108">
        <v>16100</v>
      </c>
      <c r="K35" s="107">
        <v>16100</v>
      </c>
    </row>
    <row r="36" spans="1:12" s="34" customFormat="1" ht="33.75" customHeight="1">
      <c r="A36" s="39"/>
      <c r="B36" s="42" t="s">
        <v>167</v>
      </c>
      <c r="C36" s="101">
        <v>301</v>
      </c>
      <c r="D36" s="102" t="s">
        <v>14</v>
      </c>
      <c r="E36" s="102" t="s">
        <v>16</v>
      </c>
      <c r="F36" s="103" t="s">
        <v>20</v>
      </c>
      <c r="G36" s="102" t="s">
        <v>24</v>
      </c>
      <c r="H36" s="104"/>
      <c r="I36" s="107">
        <f>I37</f>
        <v>598250</v>
      </c>
      <c r="J36" s="108">
        <f>J37</f>
        <v>598250</v>
      </c>
      <c r="K36" s="107">
        <f>K37</f>
        <v>598250</v>
      </c>
      <c r="L36" s="43">
        <f>I36+I101+I116+I145+I158+I171+I180+I196+I219+I254+I285+I131</f>
        <v>1180671</v>
      </c>
    </row>
    <row r="37" spans="1:11" s="34" customFormat="1" ht="33" customHeight="1">
      <c r="A37" s="39"/>
      <c r="B37" s="42" t="s">
        <v>35</v>
      </c>
      <c r="C37" s="101">
        <v>301</v>
      </c>
      <c r="D37" s="102" t="s">
        <v>14</v>
      </c>
      <c r="E37" s="102" t="s">
        <v>16</v>
      </c>
      <c r="F37" s="103" t="s">
        <v>20</v>
      </c>
      <c r="G37" s="102" t="s">
        <v>36</v>
      </c>
      <c r="H37" s="104"/>
      <c r="I37" s="107">
        <f>I38+I51</f>
        <v>598250</v>
      </c>
      <c r="J37" s="108">
        <f>J38+J51</f>
        <v>598250</v>
      </c>
      <c r="K37" s="107">
        <f>K38+K51</f>
        <v>598250</v>
      </c>
    </row>
    <row r="38" spans="1:11" s="34" customFormat="1" ht="21" customHeight="1">
      <c r="A38" s="39"/>
      <c r="B38" s="42" t="s">
        <v>168</v>
      </c>
      <c r="C38" s="101">
        <v>301</v>
      </c>
      <c r="D38" s="102" t="s">
        <v>14</v>
      </c>
      <c r="E38" s="102" t="s">
        <v>16</v>
      </c>
      <c r="F38" s="103" t="s">
        <v>20</v>
      </c>
      <c r="G38" s="102" t="s">
        <v>40</v>
      </c>
      <c r="H38" s="104"/>
      <c r="I38" s="105">
        <f>I39+I46</f>
        <v>538250</v>
      </c>
      <c r="J38" s="106">
        <f>J39+J46</f>
        <v>538250</v>
      </c>
      <c r="K38" s="105">
        <f>K39+K46</f>
        <v>538250</v>
      </c>
    </row>
    <row r="39" spans="1:11" s="34" customFormat="1" ht="24.75" customHeight="1">
      <c r="A39" s="39"/>
      <c r="B39" s="42" t="s">
        <v>22</v>
      </c>
      <c r="C39" s="101">
        <v>301</v>
      </c>
      <c r="D39" s="102" t="s">
        <v>14</v>
      </c>
      <c r="E39" s="102" t="s">
        <v>16</v>
      </c>
      <c r="F39" s="103" t="s">
        <v>20</v>
      </c>
      <c r="G39" s="102" t="s">
        <v>40</v>
      </c>
      <c r="H39" s="104" t="s">
        <v>24</v>
      </c>
      <c r="I39" s="107">
        <f>I40</f>
        <v>326250</v>
      </c>
      <c r="J39" s="108">
        <f>J40</f>
        <v>326250</v>
      </c>
      <c r="K39" s="107">
        <f>K40</f>
        <v>326250</v>
      </c>
    </row>
    <row r="40" spans="1:11" s="34" customFormat="1" ht="21.75" customHeight="1">
      <c r="A40" s="39"/>
      <c r="B40" s="42" t="s">
        <v>37</v>
      </c>
      <c r="C40" s="101">
        <v>301</v>
      </c>
      <c r="D40" s="102" t="s">
        <v>14</v>
      </c>
      <c r="E40" s="102" t="s">
        <v>16</v>
      </c>
      <c r="F40" s="103" t="s">
        <v>20</v>
      </c>
      <c r="G40" s="102" t="s">
        <v>40</v>
      </c>
      <c r="H40" s="104" t="s">
        <v>38</v>
      </c>
      <c r="I40" s="107">
        <f>I41+I42+I43+I44+I45</f>
        <v>326250</v>
      </c>
      <c r="J40" s="108">
        <f>J41+J42+J43+J44+J45</f>
        <v>326250</v>
      </c>
      <c r="K40" s="107">
        <f>K41+K42+K43+K44+K45</f>
        <v>326250</v>
      </c>
    </row>
    <row r="41" spans="1:11" s="34" customFormat="1" ht="21" customHeight="1">
      <c r="A41" s="39"/>
      <c r="B41" s="42" t="s">
        <v>41</v>
      </c>
      <c r="C41" s="101">
        <v>301</v>
      </c>
      <c r="D41" s="102" t="s">
        <v>14</v>
      </c>
      <c r="E41" s="102" t="s">
        <v>16</v>
      </c>
      <c r="F41" s="103" t="s">
        <v>20</v>
      </c>
      <c r="G41" s="102" t="s">
        <v>40</v>
      </c>
      <c r="H41" s="104" t="s">
        <v>42</v>
      </c>
      <c r="I41" s="107">
        <v>82000</v>
      </c>
      <c r="J41" s="108">
        <v>82000</v>
      </c>
      <c r="K41" s="107">
        <v>82000</v>
      </c>
    </row>
    <row r="42" spans="1:11" s="34" customFormat="1" ht="21" customHeight="1">
      <c r="A42" s="39"/>
      <c r="B42" s="42" t="s">
        <v>43</v>
      </c>
      <c r="C42" s="101">
        <v>301</v>
      </c>
      <c r="D42" s="102" t="s">
        <v>14</v>
      </c>
      <c r="E42" s="102" t="s">
        <v>16</v>
      </c>
      <c r="F42" s="103" t="s">
        <v>20</v>
      </c>
      <c r="G42" s="102" t="s">
        <v>40</v>
      </c>
      <c r="H42" s="104" t="s">
        <v>44</v>
      </c>
      <c r="I42" s="107">
        <v>40000</v>
      </c>
      <c r="J42" s="108">
        <v>40000</v>
      </c>
      <c r="K42" s="107">
        <v>40000</v>
      </c>
    </row>
    <row r="43" spans="1:11" s="34" customFormat="1" ht="21" customHeight="1">
      <c r="A43" s="39"/>
      <c r="B43" s="42" t="s">
        <v>47</v>
      </c>
      <c r="C43" s="101">
        <v>301</v>
      </c>
      <c r="D43" s="102" t="s">
        <v>14</v>
      </c>
      <c r="E43" s="102" t="s">
        <v>16</v>
      </c>
      <c r="F43" s="103" t="s">
        <v>20</v>
      </c>
      <c r="G43" s="102" t="s">
        <v>40</v>
      </c>
      <c r="H43" s="104" t="s">
        <v>48</v>
      </c>
      <c r="I43" s="107">
        <v>50000</v>
      </c>
      <c r="J43" s="108">
        <v>50000</v>
      </c>
      <c r="K43" s="107">
        <v>50000</v>
      </c>
    </row>
    <row r="44" spans="1:11" s="34" customFormat="1" ht="21" customHeight="1">
      <c r="A44" s="39"/>
      <c r="B44" s="42" t="s">
        <v>49</v>
      </c>
      <c r="C44" s="101">
        <v>301</v>
      </c>
      <c r="D44" s="102" t="s">
        <v>14</v>
      </c>
      <c r="E44" s="102" t="s">
        <v>16</v>
      </c>
      <c r="F44" s="103" t="s">
        <v>20</v>
      </c>
      <c r="G44" s="102" t="s">
        <v>40</v>
      </c>
      <c r="H44" s="104" t="s">
        <v>50</v>
      </c>
      <c r="I44" s="107">
        <v>150000</v>
      </c>
      <c r="J44" s="108">
        <v>150000</v>
      </c>
      <c r="K44" s="107">
        <v>150000</v>
      </c>
    </row>
    <row r="45" spans="1:11" s="34" customFormat="1" ht="21" customHeight="1">
      <c r="A45" s="39"/>
      <c r="B45" s="42" t="s">
        <v>169</v>
      </c>
      <c r="C45" s="101">
        <v>301</v>
      </c>
      <c r="D45" s="102" t="s">
        <v>14</v>
      </c>
      <c r="E45" s="102" t="s">
        <v>16</v>
      </c>
      <c r="F45" s="103" t="s">
        <v>20</v>
      </c>
      <c r="G45" s="102" t="s">
        <v>40</v>
      </c>
      <c r="H45" s="104" t="s">
        <v>170</v>
      </c>
      <c r="I45" s="107">
        <v>4250</v>
      </c>
      <c r="J45" s="108">
        <v>4250</v>
      </c>
      <c r="K45" s="107">
        <v>4250</v>
      </c>
    </row>
    <row r="46" spans="1:11" s="34" customFormat="1" ht="21" customHeight="1">
      <c r="A46" s="39"/>
      <c r="B46" s="42" t="s">
        <v>51</v>
      </c>
      <c r="C46" s="101">
        <v>301</v>
      </c>
      <c r="D46" s="102" t="s">
        <v>14</v>
      </c>
      <c r="E46" s="102" t="s">
        <v>16</v>
      </c>
      <c r="F46" s="103" t="s">
        <v>20</v>
      </c>
      <c r="G46" s="102" t="s">
        <v>36</v>
      </c>
      <c r="H46" s="104" t="s">
        <v>52</v>
      </c>
      <c r="I46" s="107">
        <f>I47+I48</f>
        <v>212000</v>
      </c>
      <c r="J46" s="108">
        <f>J47+J48</f>
        <v>212000</v>
      </c>
      <c r="K46" s="107">
        <f>K47+K48</f>
        <v>212000</v>
      </c>
    </row>
    <row r="47" spans="1:11" s="34" customFormat="1" ht="21" customHeight="1">
      <c r="A47" s="39"/>
      <c r="B47" s="42" t="s">
        <v>53</v>
      </c>
      <c r="C47" s="101">
        <v>301</v>
      </c>
      <c r="D47" s="102" t="s">
        <v>14</v>
      </c>
      <c r="E47" s="102" t="s">
        <v>16</v>
      </c>
      <c r="F47" s="103" t="s">
        <v>20</v>
      </c>
      <c r="G47" s="102" t="s">
        <v>40</v>
      </c>
      <c r="H47" s="104" t="s">
        <v>54</v>
      </c>
      <c r="I47" s="107">
        <v>80000</v>
      </c>
      <c r="J47" s="108">
        <v>80000</v>
      </c>
      <c r="K47" s="107">
        <v>80000</v>
      </c>
    </row>
    <row r="48" spans="1:11" s="34" customFormat="1" ht="21" customHeight="1">
      <c r="A48" s="39"/>
      <c r="B48" s="42" t="s">
        <v>172</v>
      </c>
      <c r="C48" s="101">
        <v>301</v>
      </c>
      <c r="D48" s="102" t="s">
        <v>14</v>
      </c>
      <c r="E48" s="102" t="s">
        <v>16</v>
      </c>
      <c r="F48" s="103" t="s">
        <v>20</v>
      </c>
      <c r="G48" s="102" t="s">
        <v>40</v>
      </c>
      <c r="H48" s="104" t="s">
        <v>171</v>
      </c>
      <c r="I48" s="107">
        <f>I49+I50</f>
        <v>132000</v>
      </c>
      <c r="J48" s="108">
        <f>J49+J50</f>
        <v>132000</v>
      </c>
      <c r="K48" s="107">
        <f>K49+K50</f>
        <v>132000</v>
      </c>
    </row>
    <row r="49" spans="1:11" s="34" customFormat="1" ht="21" customHeight="1">
      <c r="A49" s="39"/>
      <c r="B49" s="42" t="s">
        <v>55</v>
      </c>
      <c r="C49" s="101">
        <v>301</v>
      </c>
      <c r="D49" s="102" t="s">
        <v>14</v>
      </c>
      <c r="E49" s="102" t="s">
        <v>16</v>
      </c>
      <c r="F49" s="103" t="s">
        <v>20</v>
      </c>
      <c r="G49" s="102" t="s">
        <v>40</v>
      </c>
      <c r="H49" s="104" t="s">
        <v>56</v>
      </c>
      <c r="I49" s="107">
        <v>72000</v>
      </c>
      <c r="J49" s="108">
        <v>72000</v>
      </c>
      <c r="K49" s="107">
        <v>72000</v>
      </c>
    </row>
    <row r="50" spans="1:11" s="34" customFormat="1" ht="21" customHeight="1">
      <c r="A50" s="39"/>
      <c r="B50" s="41" t="s">
        <v>57</v>
      </c>
      <c r="C50" s="101">
        <v>301</v>
      </c>
      <c r="D50" s="102" t="s">
        <v>14</v>
      </c>
      <c r="E50" s="102" t="s">
        <v>16</v>
      </c>
      <c r="F50" s="103" t="s">
        <v>20</v>
      </c>
      <c r="G50" s="102" t="s">
        <v>40</v>
      </c>
      <c r="H50" s="104" t="s">
        <v>58</v>
      </c>
      <c r="I50" s="107">
        <v>60000</v>
      </c>
      <c r="J50" s="108">
        <v>60000</v>
      </c>
      <c r="K50" s="107">
        <v>60000</v>
      </c>
    </row>
    <row r="51" spans="1:11" s="34" customFormat="1" ht="21" customHeight="1">
      <c r="A51" s="39"/>
      <c r="B51" s="41" t="s">
        <v>174</v>
      </c>
      <c r="C51" s="101">
        <v>301</v>
      </c>
      <c r="D51" s="102" t="s">
        <v>14</v>
      </c>
      <c r="E51" s="102" t="s">
        <v>16</v>
      </c>
      <c r="F51" s="103" t="s">
        <v>20</v>
      </c>
      <c r="G51" s="102" t="s">
        <v>173</v>
      </c>
      <c r="H51" s="104"/>
      <c r="I51" s="107">
        <f>I52</f>
        <v>60000</v>
      </c>
      <c r="J51" s="108">
        <f>J52</f>
        <v>60000</v>
      </c>
      <c r="K51" s="107">
        <f>K52</f>
        <v>60000</v>
      </c>
    </row>
    <row r="52" spans="1:11" s="34" customFormat="1" ht="21" customHeight="1">
      <c r="A52" s="39"/>
      <c r="B52" s="41" t="s">
        <v>45</v>
      </c>
      <c r="C52" s="101">
        <v>301</v>
      </c>
      <c r="D52" s="102" t="s">
        <v>14</v>
      </c>
      <c r="E52" s="102" t="s">
        <v>16</v>
      </c>
      <c r="F52" s="103" t="s">
        <v>20</v>
      </c>
      <c r="G52" s="102" t="s">
        <v>173</v>
      </c>
      <c r="H52" s="104" t="s">
        <v>46</v>
      </c>
      <c r="I52" s="107">
        <v>60000</v>
      </c>
      <c r="J52" s="108">
        <v>60000</v>
      </c>
      <c r="K52" s="107">
        <v>60000</v>
      </c>
    </row>
    <row r="53" spans="1:12" s="34" customFormat="1" ht="21" customHeight="1">
      <c r="A53" s="39"/>
      <c r="B53" s="42" t="s">
        <v>59</v>
      </c>
      <c r="C53" s="101">
        <v>301</v>
      </c>
      <c r="D53" s="102" t="s">
        <v>14</v>
      </c>
      <c r="E53" s="102" t="s">
        <v>16</v>
      </c>
      <c r="F53" s="103" t="s">
        <v>20</v>
      </c>
      <c r="G53" s="102" t="s">
        <v>60</v>
      </c>
      <c r="H53" s="104"/>
      <c r="I53" s="107">
        <f>I54+I56+I58</f>
        <v>11000</v>
      </c>
      <c r="J53" s="108">
        <f>J54+J56+J58</f>
        <v>21000</v>
      </c>
      <c r="K53" s="107">
        <f>K54+K56+K58</f>
        <v>21000</v>
      </c>
      <c r="L53" s="43">
        <f>I53+I140+I241+I85</f>
        <v>17450</v>
      </c>
    </row>
    <row r="54" spans="1:11" s="34" customFormat="1" ht="31.5" customHeight="1">
      <c r="A54" s="39"/>
      <c r="B54" s="42" t="s">
        <v>61</v>
      </c>
      <c r="C54" s="101">
        <v>301</v>
      </c>
      <c r="D54" s="102" t="s">
        <v>14</v>
      </c>
      <c r="E54" s="102" t="s">
        <v>16</v>
      </c>
      <c r="F54" s="103" t="s">
        <v>20</v>
      </c>
      <c r="G54" s="102" t="s">
        <v>62</v>
      </c>
      <c r="H54" s="104"/>
      <c r="I54" s="107">
        <f>I55</f>
        <v>5000</v>
      </c>
      <c r="J54" s="108">
        <f>J55</f>
        <v>10000</v>
      </c>
      <c r="K54" s="107">
        <f>K55</f>
        <v>10000</v>
      </c>
    </row>
    <row r="55" spans="1:11" s="34" customFormat="1" ht="19.5" customHeight="1">
      <c r="A55" s="39"/>
      <c r="B55" s="42" t="s">
        <v>63</v>
      </c>
      <c r="C55" s="101">
        <v>301</v>
      </c>
      <c r="D55" s="102" t="s">
        <v>14</v>
      </c>
      <c r="E55" s="102" t="s">
        <v>16</v>
      </c>
      <c r="F55" s="103" t="s">
        <v>20</v>
      </c>
      <c r="G55" s="102" t="s">
        <v>62</v>
      </c>
      <c r="H55" s="104" t="s">
        <v>64</v>
      </c>
      <c r="I55" s="107">
        <v>5000</v>
      </c>
      <c r="J55" s="108">
        <v>10000</v>
      </c>
      <c r="K55" s="107">
        <v>10000</v>
      </c>
    </row>
    <row r="56" spans="1:11" s="34" customFormat="1" ht="19.5" customHeight="1">
      <c r="A56" s="39"/>
      <c r="B56" s="42" t="s">
        <v>65</v>
      </c>
      <c r="C56" s="101">
        <v>301</v>
      </c>
      <c r="D56" s="102" t="s">
        <v>14</v>
      </c>
      <c r="E56" s="102" t="s">
        <v>16</v>
      </c>
      <c r="F56" s="103" t="s">
        <v>20</v>
      </c>
      <c r="G56" s="102" t="s">
        <v>66</v>
      </c>
      <c r="H56" s="104"/>
      <c r="I56" s="107">
        <f>I57</f>
        <v>1000</v>
      </c>
      <c r="J56" s="108">
        <f>J57</f>
        <v>1000</v>
      </c>
      <c r="K56" s="107">
        <f>K57</f>
        <v>1000</v>
      </c>
    </row>
    <row r="57" spans="1:11" s="34" customFormat="1" ht="19.5" customHeight="1">
      <c r="A57" s="39"/>
      <c r="B57" s="42" t="s">
        <v>63</v>
      </c>
      <c r="C57" s="101">
        <v>301</v>
      </c>
      <c r="D57" s="102" t="s">
        <v>14</v>
      </c>
      <c r="E57" s="102" t="s">
        <v>16</v>
      </c>
      <c r="F57" s="103" t="s">
        <v>20</v>
      </c>
      <c r="G57" s="102" t="s">
        <v>66</v>
      </c>
      <c r="H57" s="104" t="s">
        <v>64</v>
      </c>
      <c r="I57" s="107">
        <v>1000</v>
      </c>
      <c r="J57" s="108">
        <v>1000</v>
      </c>
      <c r="K57" s="107">
        <v>1000</v>
      </c>
    </row>
    <row r="58" spans="1:11" s="34" customFormat="1" ht="19.5" customHeight="1">
      <c r="A58" s="39"/>
      <c r="B58" s="44" t="s">
        <v>67</v>
      </c>
      <c r="C58" s="101">
        <v>301</v>
      </c>
      <c r="D58" s="102" t="s">
        <v>14</v>
      </c>
      <c r="E58" s="102" t="s">
        <v>16</v>
      </c>
      <c r="F58" s="103" t="s">
        <v>20</v>
      </c>
      <c r="G58" s="102" t="s">
        <v>68</v>
      </c>
      <c r="H58" s="104"/>
      <c r="I58" s="107">
        <f>I59</f>
        <v>5000</v>
      </c>
      <c r="J58" s="108">
        <f>J59</f>
        <v>10000</v>
      </c>
      <c r="K58" s="107">
        <f>K59</f>
        <v>10000</v>
      </c>
    </row>
    <row r="59" spans="1:11" s="34" customFormat="1" ht="33" customHeight="1">
      <c r="A59" s="39"/>
      <c r="B59" s="42" t="s">
        <v>69</v>
      </c>
      <c r="C59" s="101">
        <v>301</v>
      </c>
      <c r="D59" s="102" t="s">
        <v>14</v>
      </c>
      <c r="E59" s="102" t="s">
        <v>16</v>
      </c>
      <c r="F59" s="103" t="s">
        <v>20</v>
      </c>
      <c r="G59" s="102" t="s">
        <v>68</v>
      </c>
      <c r="H59" s="104" t="s">
        <v>70</v>
      </c>
      <c r="I59" s="107">
        <v>5000</v>
      </c>
      <c r="J59" s="108">
        <v>10000</v>
      </c>
      <c r="K59" s="107">
        <v>10000</v>
      </c>
    </row>
    <row r="60" spans="1:11" s="34" customFormat="1" ht="5.25" customHeight="1" thickBot="1">
      <c r="A60" s="45"/>
      <c r="B60" s="46"/>
      <c r="C60" s="109"/>
      <c r="D60" s="110"/>
      <c r="E60" s="110"/>
      <c r="F60" s="111"/>
      <c r="G60" s="110"/>
      <c r="H60" s="112"/>
      <c r="I60" s="113"/>
      <c r="J60" s="114"/>
      <c r="K60" s="113"/>
    </row>
    <row r="61" spans="1:11" s="34" customFormat="1" ht="19.5" customHeight="1" thickBot="1">
      <c r="A61" s="35">
        <v>2</v>
      </c>
      <c r="B61" s="47" t="s">
        <v>71</v>
      </c>
      <c r="C61" s="90">
        <v>301</v>
      </c>
      <c r="D61" s="91" t="s">
        <v>14</v>
      </c>
      <c r="E61" s="91" t="s">
        <v>72</v>
      </c>
      <c r="F61" s="91"/>
      <c r="G61" s="91"/>
      <c r="H61" s="92"/>
      <c r="I61" s="115">
        <f>I64</f>
        <v>5000</v>
      </c>
      <c r="J61" s="116">
        <f>J64</f>
        <v>300000</v>
      </c>
      <c r="K61" s="115">
        <f>K64</f>
        <v>15000</v>
      </c>
    </row>
    <row r="62" spans="1:11" s="34" customFormat="1" ht="37.5" customHeight="1">
      <c r="A62" s="37"/>
      <c r="B62" s="48" t="s">
        <v>73</v>
      </c>
      <c r="C62" s="95">
        <v>301</v>
      </c>
      <c r="D62" s="117" t="s">
        <v>14</v>
      </c>
      <c r="E62" s="117" t="s">
        <v>72</v>
      </c>
      <c r="F62" s="118" t="s">
        <v>180</v>
      </c>
      <c r="G62" s="119"/>
      <c r="H62" s="120"/>
      <c r="I62" s="99">
        <f aca="true" t="shared" si="4" ref="I62:K63">I63</f>
        <v>5000</v>
      </c>
      <c r="J62" s="100">
        <f t="shared" si="4"/>
        <v>300000</v>
      </c>
      <c r="K62" s="99">
        <f t="shared" si="4"/>
        <v>15000</v>
      </c>
    </row>
    <row r="63" spans="1:11" s="34" customFormat="1" ht="21.75" customHeight="1">
      <c r="A63" s="39"/>
      <c r="B63" s="42" t="s">
        <v>175</v>
      </c>
      <c r="C63" s="101">
        <v>301</v>
      </c>
      <c r="D63" s="102" t="s">
        <v>14</v>
      </c>
      <c r="E63" s="102" t="s">
        <v>72</v>
      </c>
      <c r="F63" s="121" t="s">
        <v>74</v>
      </c>
      <c r="G63" s="122"/>
      <c r="H63" s="123"/>
      <c r="I63" s="105">
        <f t="shared" si="4"/>
        <v>5000</v>
      </c>
      <c r="J63" s="106">
        <f t="shared" si="4"/>
        <v>300000</v>
      </c>
      <c r="K63" s="105">
        <f t="shared" si="4"/>
        <v>15000</v>
      </c>
    </row>
    <row r="64" spans="1:11" s="34" customFormat="1" ht="30.75" customHeight="1">
      <c r="A64" s="39"/>
      <c r="B64" s="42" t="s">
        <v>176</v>
      </c>
      <c r="C64" s="101">
        <v>301</v>
      </c>
      <c r="D64" s="102" t="s">
        <v>14</v>
      </c>
      <c r="E64" s="102" t="s">
        <v>72</v>
      </c>
      <c r="F64" s="103" t="s">
        <v>75</v>
      </c>
      <c r="G64" s="102"/>
      <c r="H64" s="104"/>
      <c r="I64" s="107">
        <f>I66</f>
        <v>5000</v>
      </c>
      <c r="J64" s="108">
        <f>J66</f>
        <v>300000</v>
      </c>
      <c r="K64" s="107">
        <f>K66</f>
        <v>15000</v>
      </c>
    </row>
    <row r="65" spans="1:11" s="34" customFormat="1" ht="19.5" customHeight="1">
      <c r="A65" s="39"/>
      <c r="B65" s="42" t="s">
        <v>177</v>
      </c>
      <c r="C65" s="101">
        <v>301</v>
      </c>
      <c r="D65" s="102" t="s">
        <v>14</v>
      </c>
      <c r="E65" s="102" t="s">
        <v>72</v>
      </c>
      <c r="F65" s="103" t="s">
        <v>75</v>
      </c>
      <c r="G65" s="102" t="s">
        <v>178</v>
      </c>
      <c r="H65" s="104"/>
      <c r="I65" s="107">
        <f>I66</f>
        <v>5000</v>
      </c>
      <c r="J65" s="108">
        <f>J66</f>
        <v>300000</v>
      </c>
      <c r="K65" s="107">
        <f>K66</f>
        <v>15000</v>
      </c>
    </row>
    <row r="66" spans="1:11" s="34" customFormat="1" ht="21.75" customHeight="1">
      <c r="A66" s="39"/>
      <c r="B66" s="42" t="s">
        <v>76</v>
      </c>
      <c r="C66" s="101">
        <v>301</v>
      </c>
      <c r="D66" s="102" t="s">
        <v>14</v>
      </c>
      <c r="E66" s="102" t="s">
        <v>72</v>
      </c>
      <c r="F66" s="103" t="s">
        <v>75</v>
      </c>
      <c r="G66" s="102" t="s">
        <v>77</v>
      </c>
      <c r="H66" s="104"/>
      <c r="I66" s="107">
        <f>I69</f>
        <v>5000</v>
      </c>
      <c r="J66" s="108">
        <f>J69</f>
        <v>300000</v>
      </c>
      <c r="K66" s="107">
        <f>K69</f>
        <v>15000</v>
      </c>
    </row>
    <row r="67" spans="1:11" s="34" customFormat="1" ht="21.75" customHeight="1">
      <c r="A67" s="39"/>
      <c r="B67" s="42" t="s">
        <v>22</v>
      </c>
      <c r="C67" s="101">
        <v>301</v>
      </c>
      <c r="D67" s="102" t="s">
        <v>14</v>
      </c>
      <c r="E67" s="102" t="s">
        <v>72</v>
      </c>
      <c r="F67" s="103" t="s">
        <v>75</v>
      </c>
      <c r="G67" s="102" t="s">
        <v>77</v>
      </c>
      <c r="H67" s="104" t="s">
        <v>24</v>
      </c>
      <c r="I67" s="107">
        <f>I69</f>
        <v>5000</v>
      </c>
      <c r="J67" s="108">
        <f>J69</f>
        <v>300000</v>
      </c>
      <c r="K67" s="107">
        <f>K69</f>
        <v>15000</v>
      </c>
    </row>
    <row r="68" spans="1:11" s="34" customFormat="1" ht="20.25" customHeight="1">
      <c r="A68" s="39"/>
      <c r="B68" s="42" t="s">
        <v>88</v>
      </c>
      <c r="C68" s="101">
        <v>301</v>
      </c>
      <c r="D68" s="102" t="s">
        <v>14</v>
      </c>
      <c r="E68" s="102" t="s">
        <v>72</v>
      </c>
      <c r="F68" s="103" t="s">
        <v>75</v>
      </c>
      <c r="G68" s="102" t="s">
        <v>77</v>
      </c>
      <c r="H68" s="104" t="s">
        <v>179</v>
      </c>
      <c r="I68" s="107">
        <f>I69</f>
        <v>5000</v>
      </c>
      <c r="J68" s="108">
        <f>J69</f>
        <v>300000</v>
      </c>
      <c r="K68" s="107">
        <f>K69</f>
        <v>15000</v>
      </c>
    </row>
    <row r="69" spans="1:11" s="34" customFormat="1" ht="18.75" customHeight="1">
      <c r="A69" s="39"/>
      <c r="B69" s="42" t="s">
        <v>78</v>
      </c>
      <c r="C69" s="101">
        <v>301</v>
      </c>
      <c r="D69" s="102" t="s">
        <v>14</v>
      </c>
      <c r="E69" s="102" t="s">
        <v>72</v>
      </c>
      <c r="F69" s="103" t="s">
        <v>75</v>
      </c>
      <c r="G69" s="102" t="s">
        <v>77</v>
      </c>
      <c r="H69" s="104" t="s">
        <v>79</v>
      </c>
      <c r="I69" s="107">
        <v>5000</v>
      </c>
      <c r="J69" s="108">
        <v>300000</v>
      </c>
      <c r="K69" s="107">
        <v>15000</v>
      </c>
    </row>
    <row r="70" spans="1:11" s="34" customFormat="1" ht="5.25" customHeight="1" thickBot="1">
      <c r="A70" s="45"/>
      <c r="B70" s="46"/>
      <c r="C70" s="109"/>
      <c r="D70" s="110"/>
      <c r="E70" s="110"/>
      <c r="F70" s="111"/>
      <c r="G70" s="110"/>
      <c r="H70" s="112"/>
      <c r="I70" s="113"/>
      <c r="J70" s="114"/>
      <c r="K70" s="113"/>
    </row>
    <row r="71" spans="1:11" s="34" customFormat="1" ht="21.75" customHeight="1" thickBot="1">
      <c r="A71" s="35">
        <v>3</v>
      </c>
      <c r="B71" s="47" t="s">
        <v>80</v>
      </c>
      <c r="C71" s="90">
        <v>301</v>
      </c>
      <c r="D71" s="91" t="s">
        <v>14</v>
      </c>
      <c r="E71" s="91" t="s">
        <v>81</v>
      </c>
      <c r="F71" s="124"/>
      <c r="G71" s="91"/>
      <c r="H71" s="92"/>
      <c r="I71" s="93">
        <f aca="true" t="shared" si="5" ref="I71:K73">I72</f>
        <v>10000</v>
      </c>
      <c r="J71" s="94">
        <f t="shared" si="5"/>
        <v>10000</v>
      </c>
      <c r="K71" s="93">
        <f t="shared" si="5"/>
        <v>10000</v>
      </c>
    </row>
    <row r="72" spans="1:11" s="34" customFormat="1" ht="31.5" customHeight="1">
      <c r="A72" s="37"/>
      <c r="B72" s="48" t="s">
        <v>73</v>
      </c>
      <c r="C72" s="95">
        <v>301</v>
      </c>
      <c r="D72" s="96" t="s">
        <v>14</v>
      </c>
      <c r="E72" s="96" t="s">
        <v>81</v>
      </c>
      <c r="F72" s="118" t="s">
        <v>180</v>
      </c>
      <c r="G72" s="117"/>
      <c r="H72" s="125"/>
      <c r="I72" s="99">
        <f t="shared" si="5"/>
        <v>10000</v>
      </c>
      <c r="J72" s="100">
        <f t="shared" si="5"/>
        <v>10000</v>
      </c>
      <c r="K72" s="99">
        <f t="shared" si="5"/>
        <v>10000</v>
      </c>
    </row>
    <row r="73" spans="1:11" s="34" customFormat="1" ht="18.75" customHeight="1">
      <c r="A73" s="39"/>
      <c r="B73" s="42" t="s">
        <v>175</v>
      </c>
      <c r="C73" s="101">
        <v>301</v>
      </c>
      <c r="D73" s="102" t="s">
        <v>14</v>
      </c>
      <c r="E73" s="102" t="s">
        <v>81</v>
      </c>
      <c r="F73" s="103" t="s">
        <v>83</v>
      </c>
      <c r="G73" s="102"/>
      <c r="H73" s="104"/>
      <c r="I73" s="105">
        <f t="shared" si="5"/>
        <v>10000</v>
      </c>
      <c r="J73" s="106">
        <f t="shared" si="5"/>
        <v>10000</v>
      </c>
      <c r="K73" s="105">
        <f t="shared" si="5"/>
        <v>10000</v>
      </c>
    </row>
    <row r="74" spans="1:11" s="34" customFormat="1" ht="18.75" customHeight="1">
      <c r="A74" s="39"/>
      <c r="B74" s="42" t="s">
        <v>82</v>
      </c>
      <c r="C74" s="101">
        <v>301</v>
      </c>
      <c r="D74" s="102" t="s">
        <v>14</v>
      </c>
      <c r="E74" s="102" t="s">
        <v>81</v>
      </c>
      <c r="F74" s="103" t="s">
        <v>86</v>
      </c>
      <c r="G74" s="102"/>
      <c r="H74" s="104"/>
      <c r="I74" s="105">
        <f>I75</f>
        <v>10000</v>
      </c>
      <c r="J74" s="106">
        <f>J76</f>
        <v>10000</v>
      </c>
      <c r="K74" s="105">
        <f>K76</f>
        <v>10000</v>
      </c>
    </row>
    <row r="75" spans="1:11" s="34" customFormat="1" ht="18.75" customHeight="1">
      <c r="A75" s="39"/>
      <c r="B75" s="42" t="s">
        <v>177</v>
      </c>
      <c r="C75" s="101">
        <v>301</v>
      </c>
      <c r="D75" s="126" t="s">
        <v>85</v>
      </c>
      <c r="E75" s="126" t="s">
        <v>81</v>
      </c>
      <c r="F75" s="103" t="s">
        <v>86</v>
      </c>
      <c r="G75" s="102" t="s">
        <v>178</v>
      </c>
      <c r="H75" s="104"/>
      <c r="I75" s="105">
        <f>I76</f>
        <v>10000</v>
      </c>
      <c r="J75" s="106">
        <f>J76</f>
        <v>10000</v>
      </c>
      <c r="K75" s="105">
        <f>K76</f>
        <v>10000</v>
      </c>
    </row>
    <row r="76" spans="1:11" s="34" customFormat="1" ht="18.75" customHeight="1">
      <c r="A76" s="39"/>
      <c r="B76" s="42" t="s">
        <v>84</v>
      </c>
      <c r="C76" s="101">
        <v>301</v>
      </c>
      <c r="D76" s="126" t="s">
        <v>85</v>
      </c>
      <c r="E76" s="126" t="s">
        <v>81</v>
      </c>
      <c r="F76" s="103" t="s">
        <v>86</v>
      </c>
      <c r="G76" s="127" t="s">
        <v>87</v>
      </c>
      <c r="H76" s="104"/>
      <c r="I76" s="105">
        <f>I77</f>
        <v>10000</v>
      </c>
      <c r="J76" s="106">
        <f>J77</f>
        <v>10000</v>
      </c>
      <c r="K76" s="105">
        <f>K77</f>
        <v>10000</v>
      </c>
    </row>
    <row r="77" spans="1:11" s="34" customFormat="1" ht="18.75" customHeight="1">
      <c r="A77" s="39"/>
      <c r="B77" s="42" t="s">
        <v>22</v>
      </c>
      <c r="C77" s="101">
        <v>301</v>
      </c>
      <c r="D77" s="126" t="s">
        <v>85</v>
      </c>
      <c r="E77" s="126" t="s">
        <v>81</v>
      </c>
      <c r="F77" s="103" t="s">
        <v>86</v>
      </c>
      <c r="G77" s="127" t="s">
        <v>87</v>
      </c>
      <c r="H77" s="104" t="s">
        <v>24</v>
      </c>
      <c r="I77" s="105">
        <v>10000</v>
      </c>
      <c r="J77" s="106">
        <v>10000</v>
      </c>
      <c r="K77" s="105">
        <v>10000</v>
      </c>
    </row>
    <row r="78" spans="1:11" s="34" customFormat="1" ht="8.25" customHeight="1" thickBot="1">
      <c r="A78" s="45"/>
      <c r="B78" s="46"/>
      <c r="C78" s="109"/>
      <c r="D78" s="128"/>
      <c r="E78" s="128"/>
      <c r="F78" s="111"/>
      <c r="G78" s="129"/>
      <c r="H78" s="112"/>
      <c r="I78" s="130"/>
      <c r="J78" s="131"/>
      <c r="K78" s="130"/>
    </row>
    <row r="79" spans="1:11" s="34" customFormat="1" ht="20.25" customHeight="1" thickBot="1">
      <c r="A79" s="35">
        <v>4</v>
      </c>
      <c r="B79" s="49" t="s">
        <v>204</v>
      </c>
      <c r="C79" s="90">
        <v>301</v>
      </c>
      <c r="D79" s="132" t="s">
        <v>14</v>
      </c>
      <c r="E79" s="132" t="s">
        <v>205</v>
      </c>
      <c r="F79" s="124"/>
      <c r="G79" s="133"/>
      <c r="H79" s="92"/>
      <c r="I79" s="93">
        <f aca="true" t="shared" si="6" ref="I79:K84">I80</f>
        <v>1450</v>
      </c>
      <c r="J79" s="94">
        <f t="shared" si="6"/>
        <v>1450</v>
      </c>
      <c r="K79" s="93">
        <f t="shared" si="6"/>
        <v>1450</v>
      </c>
    </row>
    <row r="80" spans="1:11" s="34" customFormat="1" ht="68.25" customHeight="1">
      <c r="A80" s="37"/>
      <c r="B80" s="48" t="s">
        <v>206</v>
      </c>
      <c r="C80" s="95">
        <v>301</v>
      </c>
      <c r="D80" s="134" t="s">
        <v>14</v>
      </c>
      <c r="E80" s="134" t="s">
        <v>205</v>
      </c>
      <c r="F80" s="97" t="s">
        <v>207</v>
      </c>
      <c r="G80" s="135"/>
      <c r="H80" s="98"/>
      <c r="I80" s="99">
        <f t="shared" si="6"/>
        <v>1450</v>
      </c>
      <c r="J80" s="100">
        <f t="shared" si="6"/>
        <v>1450</v>
      </c>
      <c r="K80" s="99">
        <f t="shared" si="6"/>
        <v>1450</v>
      </c>
    </row>
    <row r="81" spans="1:11" s="34" customFormat="1" ht="22.5" customHeight="1">
      <c r="A81" s="39"/>
      <c r="B81" s="40" t="s">
        <v>19</v>
      </c>
      <c r="C81" s="101">
        <v>301</v>
      </c>
      <c r="D81" s="126" t="s">
        <v>14</v>
      </c>
      <c r="E81" s="126" t="s">
        <v>205</v>
      </c>
      <c r="F81" s="103" t="s">
        <v>18</v>
      </c>
      <c r="G81" s="127"/>
      <c r="H81" s="104"/>
      <c r="I81" s="105">
        <f t="shared" si="6"/>
        <v>1450</v>
      </c>
      <c r="J81" s="106">
        <f t="shared" si="6"/>
        <v>1450</v>
      </c>
      <c r="K81" s="105">
        <f t="shared" si="6"/>
        <v>1450</v>
      </c>
    </row>
    <row r="82" spans="1:11" s="34" customFormat="1" ht="69" customHeight="1">
      <c r="A82" s="39"/>
      <c r="B82" s="41" t="s">
        <v>15</v>
      </c>
      <c r="C82" s="101">
        <v>301</v>
      </c>
      <c r="D82" s="126" t="s">
        <v>14</v>
      </c>
      <c r="E82" s="126" t="s">
        <v>205</v>
      </c>
      <c r="F82" s="103" t="s">
        <v>20</v>
      </c>
      <c r="G82" s="127"/>
      <c r="H82" s="104"/>
      <c r="I82" s="105">
        <f t="shared" si="6"/>
        <v>1450</v>
      </c>
      <c r="J82" s="106">
        <f t="shared" si="6"/>
        <v>1450</v>
      </c>
      <c r="K82" s="105">
        <f t="shared" si="6"/>
        <v>1450</v>
      </c>
    </row>
    <row r="83" spans="1:11" s="34" customFormat="1" ht="19.5" customHeight="1">
      <c r="A83" s="39"/>
      <c r="B83" s="42" t="s">
        <v>59</v>
      </c>
      <c r="C83" s="101">
        <v>301</v>
      </c>
      <c r="D83" s="126" t="s">
        <v>14</v>
      </c>
      <c r="E83" s="126" t="s">
        <v>205</v>
      </c>
      <c r="F83" s="103" t="s">
        <v>20</v>
      </c>
      <c r="G83" s="127" t="s">
        <v>60</v>
      </c>
      <c r="H83" s="104"/>
      <c r="I83" s="105">
        <f t="shared" si="6"/>
        <v>1450</v>
      </c>
      <c r="J83" s="106">
        <f t="shared" si="6"/>
        <v>1450</v>
      </c>
      <c r="K83" s="105">
        <f t="shared" si="6"/>
        <v>1450</v>
      </c>
    </row>
    <row r="84" spans="1:11" s="34" customFormat="1" ht="19.5" customHeight="1">
      <c r="A84" s="39"/>
      <c r="B84" s="44" t="s">
        <v>67</v>
      </c>
      <c r="C84" s="101">
        <v>301</v>
      </c>
      <c r="D84" s="126" t="s">
        <v>14</v>
      </c>
      <c r="E84" s="126" t="s">
        <v>205</v>
      </c>
      <c r="F84" s="103" t="s">
        <v>20</v>
      </c>
      <c r="G84" s="127" t="s">
        <v>68</v>
      </c>
      <c r="H84" s="104"/>
      <c r="I84" s="105">
        <f t="shared" si="6"/>
        <v>1450</v>
      </c>
      <c r="J84" s="106">
        <f t="shared" si="6"/>
        <v>1450</v>
      </c>
      <c r="K84" s="105">
        <f t="shared" si="6"/>
        <v>1450</v>
      </c>
    </row>
    <row r="85" spans="1:11" s="34" customFormat="1" ht="19.5" customHeight="1">
      <c r="A85" s="39"/>
      <c r="B85" s="42" t="s">
        <v>78</v>
      </c>
      <c r="C85" s="101">
        <v>301</v>
      </c>
      <c r="D85" s="126" t="s">
        <v>14</v>
      </c>
      <c r="E85" s="126" t="s">
        <v>205</v>
      </c>
      <c r="F85" s="103" t="s">
        <v>20</v>
      </c>
      <c r="G85" s="127" t="s">
        <v>68</v>
      </c>
      <c r="H85" s="104" t="s">
        <v>79</v>
      </c>
      <c r="I85" s="105">
        <v>1450</v>
      </c>
      <c r="J85" s="106">
        <v>1450</v>
      </c>
      <c r="K85" s="105">
        <v>1450</v>
      </c>
    </row>
    <row r="86" spans="1:11" s="34" customFormat="1" ht="6.75" customHeight="1" thickBot="1">
      <c r="A86" s="45"/>
      <c r="B86" s="46"/>
      <c r="C86" s="109"/>
      <c r="D86" s="128"/>
      <c r="E86" s="128"/>
      <c r="F86" s="111"/>
      <c r="G86" s="129"/>
      <c r="H86" s="136"/>
      <c r="I86" s="137"/>
      <c r="J86" s="138"/>
      <c r="K86" s="137"/>
    </row>
    <row r="87" spans="1:11" s="34" customFormat="1" ht="23.25" customHeight="1" thickBot="1">
      <c r="A87" s="35">
        <v>5</v>
      </c>
      <c r="B87" s="36" t="s">
        <v>89</v>
      </c>
      <c r="C87" s="90">
        <v>301</v>
      </c>
      <c r="D87" s="139" t="s">
        <v>90</v>
      </c>
      <c r="E87" s="139" t="s">
        <v>91</v>
      </c>
      <c r="F87" s="140"/>
      <c r="G87" s="139"/>
      <c r="H87" s="141"/>
      <c r="I87" s="93">
        <f>I88</f>
        <v>140700</v>
      </c>
      <c r="J87" s="94">
        <f>J88</f>
        <v>154500</v>
      </c>
      <c r="K87" s="93">
        <f>K88</f>
        <v>168500</v>
      </c>
    </row>
    <row r="88" spans="1:11" s="34" customFormat="1" ht="31.5" customHeight="1">
      <c r="A88" s="37"/>
      <c r="B88" s="38" t="s">
        <v>73</v>
      </c>
      <c r="C88" s="95">
        <v>301</v>
      </c>
      <c r="D88" s="134" t="s">
        <v>90</v>
      </c>
      <c r="E88" s="134" t="s">
        <v>91</v>
      </c>
      <c r="F88" s="142" t="s">
        <v>181</v>
      </c>
      <c r="G88" s="135"/>
      <c r="H88" s="98"/>
      <c r="I88" s="99">
        <f>I90</f>
        <v>140700</v>
      </c>
      <c r="J88" s="100">
        <f>J90</f>
        <v>154500</v>
      </c>
      <c r="K88" s="99">
        <f>K90</f>
        <v>168500</v>
      </c>
    </row>
    <row r="89" spans="1:11" s="34" customFormat="1" ht="18.75" customHeight="1">
      <c r="A89" s="39"/>
      <c r="B89" s="40" t="s">
        <v>19</v>
      </c>
      <c r="C89" s="101">
        <v>301</v>
      </c>
      <c r="D89" s="126" t="s">
        <v>90</v>
      </c>
      <c r="E89" s="126" t="s">
        <v>91</v>
      </c>
      <c r="F89" s="143" t="s">
        <v>83</v>
      </c>
      <c r="G89" s="127"/>
      <c r="H89" s="104"/>
      <c r="I89" s="105">
        <f>I90</f>
        <v>140700</v>
      </c>
      <c r="J89" s="106">
        <f>J90</f>
        <v>154500</v>
      </c>
      <c r="K89" s="105">
        <f>K90</f>
        <v>168500</v>
      </c>
    </row>
    <row r="90" spans="1:11" s="34" customFormat="1" ht="52.5" customHeight="1">
      <c r="A90" s="39"/>
      <c r="B90" s="40" t="s">
        <v>92</v>
      </c>
      <c r="C90" s="101">
        <v>301</v>
      </c>
      <c r="D90" s="126" t="s">
        <v>90</v>
      </c>
      <c r="E90" s="126" t="s">
        <v>91</v>
      </c>
      <c r="F90" s="143" t="s">
        <v>93</v>
      </c>
      <c r="G90" s="127"/>
      <c r="H90" s="104"/>
      <c r="I90" s="105">
        <f>I91+I101</f>
        <v>140700</v>
      </c>
      <c r="J90" s="106">
        <f>J91+J101</f>
        <v>154500</v>
      </c>
      <c r="K90" s="105">
        <f>K91+K101</f>
        <v>168500</v>
      </c>
    </row>
    <row r="91" spans="1:11" s="34" customFormat="1" ht="36" customHeight="1">
      <c r="A91" s="39"/>
      <c r="B91" s="42" t="s">
        <v>21</v>
      </c>
      <c r="C91" s="101">
        <v>301</v>
      </c>
      <c r="D91" s="126" t="s">
        <v>90</v>
      </c>
      <c r="E91" s="126" t="s">
        <v>91</v>
      </c>
      <c r="F91" s="143" t="s">
        <v>93</v>
      </c>
      <c r="G91" s="127" t="s">
        <v>23</v>
      </c>
      <c r="H91" s="104"/>
      <c r="I91" s="105">
        <f>I92</f>
        <v>131500</v>
      </c>
      <c r="J91" s="106">
        <f>J92</f>
        <v>131500</v>
      </c>
      <c r="K91" s="105">
        <f>K92</f>
        <v>131500</v>
      </c>
    </row>
    <row r="92" spans="1:11" s="34" customFormat="1" ht="35.25" customHeight="1">
      <c r="A92" s="39"/>
      <c r="B92" s="42" t="s">
        <v>163</v>
      </c>
      <c r="C92" s="101">
        <v>301</v>
      </c>
      <c r="D92" s="126" t="s">
        <v>90</v>
      </c>
      <c r="E92" s="126" t="s">
        <v>91</v>
      </c>
      <c r="F92" s="143" t="s">
        <v>93</v>
      </c>
      <c r="G92" s="127" t="s">
        <v>26</v>
      </c>
      <c r="H92" s="104"/>
      <c r="I92" s="105">
        <f>I93+I97</f>
        <v>131500</v>
      </c>
      <c r="J92" s="106">
        <f>J93+J97</f>
        <v>131500</v>
      </c>
      <c r="K92" s="105">
        <f>K93+K97</f>
        <v>131500</v>
      </c>
    </row>
    <row r="93" spans="1:11" s="34" customFormat="1" ht="35.25" customHeight="1">
      <c r="A93" s="39"/>
      <c r="B93" s="42" t="s">
        <v>182</v>
      </c>
      <c r="C93" s="101">
        <v>301</v>
      </c>
      <c r="D93" s="126" t="s">
        <v>90</v>
      </c>
      <c r="E93" s="126" t="s">
        <v>91</v>
      </c>
      <c r="F93" s="143" t="s">
        <v>93</v>
      </c>
      <c r="G93" s="127" t="s">
        <v>30</v>
      </c>
      <c r="H93" s="104"/>
      <c r="I93" s="105">
        <f>I94</f>
        <v>101000</v>
      </c>
      <c r="J93" s="106">
        <f>J94</f>
        <v>101000</v>
      </c>
      <c r="K93" s="105">
        <f>K94</f>
        <v>101000</v>
      </c>
    </row>
    <row r="94" spans="1:11" s="34" customFormat="1" ht="20.25" customHeight="1">
      <c r="A94" s="39"/>
      <c r="B94" s="42" t="s">
        <v>22</v>
      </c>
      <c r="C94" s="101">
        <v>301</v>
      </c>
      <c r="D94" s="126" t="s">
        <v>90</v>
      </c>
      <c r="E94" s="126" t="s">
        <v>91</v>
      </c>
      <c r="F94" s="143" t="s">
        <v>93</v>
      </c>
      <c r="G94" s="127" t="s">
        <v>30</v>
      </c>
      <c r="H94" s="144">
        <v>200</v>
      </c>
      <c r="I94" s="107">
        <f aca="true" t="shared" si="7" ref="I94:K95">I95</f>
        <v>101000</v>
      </c>
      <c r="J94" s="108">
        <f t="shared" si="7"/>
        <v>101000</v>
      </c>
      <c r="K94" s="107">
        <f t="shared" si="7"/>
        <v>101000</v>
      </c>
    </row>
    <row r="95" spans="1:11" s="34" customFormat="1" ht="22.5" customHeight="1">
      <c r="A95" s="39"/>
      <c r="B95" s="41" t="s">
        <v>25</v>
      </c>
      <c r="C95" s="101">
        <v>301</v>
      </c>
      <c r="D95" s="126" t="s">
        <v>90</v>
      </c>
      <c r="E95" s="126" t="s">
        <v>91</v>
      </c>
      <c r="F95" s="143" t="s">
        <v>93</v>
      </c>
      <c r="G95" s="127" t="s">
        <v>30</v>
      </c>
      <c r="H95" s="144">
        <v>210</v>
      </c>
      <c r="I95" s="107">
        <f>I96</f>
        <v>101000</v>
      </c>
      <c r="J95" s="108">
        <f t="shared" si="7"/>
        <v>101000</v>
      </c>
      <c r="K95" s="107">
        <f t="shared" si="7"/>
        <v>101000</v>
      </c>
    </row>
    <row r="96" spans="1:11" s="34" customFormat="1" ht="18" customHeight="1">
      <c r="A96" s="39"/>
      <c r="B96" s="41" t="s">
        <v>94</v>
      </c>
      <c r="C96" s="101">
        <v>301</v>
      </c>
      <c r="D96" s="126" t="s">
        <v>90</v>
      </c>
      <c r="E96" s="126" t="s">
        <v>91</v>
      </c>
      <c r="F96" s="143" t="s">
        <v>93</v>
      </c>
      <c r="G96" s="127" t="s">
        <v>30</v>
      </c>
      <c r="H96" s="144">
        <v>211</v>
      </c>
      <c r="I96" s="107">
        <v>101000</v>
      </c>
      <c r="J96" s="107">
        <v>101000</v>
      </c>
      <c r="K96" s="107">
        <v>101000</v>
      </c>
    </row>
    <row r="97" spans="1:11" s="34" customFormat="1" ht="55.5" customHeight="1">
      <c r="A97" s="39"/>
      <c r="B97" s="41" t="s">
        <v>166</v>
      </c>
      <c r="C97" s="101">
        <v>301</v>
      </c>
      <c r="D97" s="126" t="s">
        <v>90</v>
      </c>
      <c r="E97" s="126" t="s">
        <v>91</v>
      </c>
      <c r="F97" s="143" t="s">
        <v>93</v>
      </c>
      <c r="G97" s="127" t="s">
        <v>33</v>
      </c>
      <c r="H97" s="144"/>
      <c r="I97" s="107">
        <f>I98</f>
        <v>30500</v>
      </c>
      <c r="J97" s="108">
        <f aca="true" t="shared" si="8" ref="J97:K99">J98</f>
        <v>30500</v>
      </c>
      <c r="K97" s="107">
        <f t="shared" si="8"/>
        <v>30500</v>
      </c>
    </row>
    <row r="98" spans="1:11" s="34" customFormat="1" ht="22.5" customHeight="1">
      <c r="A98" s="39"/>
      <c r="B98" s="41" t="s">
        <v>22</v>
      </c>
      <c r="C98" s="101">
        <v>301</v>
      </c>
      <c r="D98" s="126" t="s">
        <v>90</v>
      </c>
      <c r="E98" s="126" t="s">
        <v>91</v>
      </c>
      <c r="F98" s="143" t="s">
        <v>93</v>
      </c>
      <c r="G98" s="127" t="s">
        <v>33</v>
      </c>
      <c r="H98" s="144">
        <v>200</v>
      </c>
      <c r="I98" s="107">
        <f>I99</f>
        <v>30500</v>
      </c>
      <c r="J98" s="108">
        <f t="shared" si="8"/>
        <v>30500</v>
      </c>
      <c r="K98" s="107">
        <f t="shared" si="8"/>
        <v>30500</v>
      </c>
    </row>
    <row r="99" spans="1:11" s="34" customFormat="1" ht="21" customHeight="1">
      <c r="A99" s="39"/>
      <c r="B99" s="41" t="s">
        <v>25</v>
      </c>
      <c r="C99" s="101">
        <v>301</v>
      </c>
      <c r="D99" s="126" t="s">
        <v>90</v>
      </c>
      <c r="E99" s="126" t="s">
        <v>91</v>
      </c>
      <c r="F99" s="143" t="s">
        <v>93</v>
      </c>
      <c r="G99" s="127" t="s">
        <v>33</v>
      </c>
      <c r="H99" s="144">
        <v>210</v>
      </c>
      <c r="I99" s="107">
        <f>I100</f>
        <v>30500</v>
      </c>
      <c r="J99" s="108">
        <f t="shared" si="8"/>
        <v>30500</v>
      </c>
      <c r="K99" s="107">
        <f t="shared" si="8"/>
        <v>30500</v>
      </c>
    </row>
    <row r="100" spans="1:11" s="34" customFormat="1" ht="19.5" customHeight="1">
      <c r="A100" s="39"/>
      <c r="B100" s="41" t="s">
        <v>25</v>
      </c>
      <c r="C100" s="101">
        <v>301</v>
      </c>
      <c r="D100" s="126" t="s">
        <v>90</v>
      </c>
      <c r="E100" s="126" t="s">
        <v>91</v>
      </c>
      <c r="F100" s="143" t="s">
        <v>93</v>
      </c>
      <c r="G100" s="127" t="s">
        <v>33</v>
      </c>
      <c r="H100" s="144">
        <v>213</v>
      </c>
      <c r="I100" s="107">
        <v>30500</v>
      </c>
      <c r="J100" s="107">
        <v>30500</v>
      </c>
      <c r="K100" s="107">
        <v>30500</v>
      </c>
    </row>
    <row r="101" spans="1:11" s="34" customFormat="1" ht="33.75" customHeight="1">
      <c r="A101" s="39"/>
      <c r="B101" s="41" t="s">
        <v>167</v>
      </c>
      <c r="C101" s="101">
        <v>301</v>
      </c>
      <c r="D101" s="126" t="s">
        <v>90</v>
      </c>
      <c r="E101" s="126" t="s">
        <v>91</v>
      </c>
      <c r="F101" s="143" t="s">
        <v>93</v>
      </c>
      <c r="G101" s="127" t="s">
        <v>24</v>
      </c>
      <c r="H101" s="144"/>
      <c r="I101" s="107">
        <f aca="true" t="shared" si="9" ref="I101:K102">I102</f>
        <v>9200</v>
      </c>
      <c r="J101" s="108">
        <f t="shared" si="9"/>
        <v>23000</v>
      </c>
      <c r="K101" s="107">
        <f t="shared" si="9"/>
        <v>37000</v>
      </c>
    </row>
    <row r="102" spans="1:11" s="34" customFormat="1" ht="35.25" customHeight="1">
      <c r="A102" s="39"/>
      <c r="B102" s="42" t="s">
        <v>35</v>
      </c>
      <c r="C102" s="101">
        <v>301</v>
      </c>
      <c r="D102" s="126" t="s">
        <v>90</v>
      </c>
      <c r="E102" s="126" t="s">
        <v>91</v>
      </c>
      <c r="F102" s="143" t="s">
        <v>93</v>
      </c>
      <c r="G102" s="127" t="s">
        <v>36</v>
      </c>
      <c r="H102" s="145"/>
      <c r="I102" s="107">
        <f t="shared" si="9"/>
        <v>9200</v>
      </c>
      <c r="J102" s="108">
        <f t="shared" si="9"/>
        <v>23000</v>
      </c>
      <c r="K102" s="107">
        <f t="shared" si="9"/>
        <v>37000</v>
      </c>
    </row>
    <row r="103" spans="1:11" s="34" customFormat="1" ht="34.5" customHeight="1">
      <c r="A103" s="39"/>
      <c r="B103" s="42" t="s">
        <v>39</v>
      </c>
      <c r="C103" s="101">
        <v>301</v>
      </c>
      <c r="D103" s="126" t="s">
        <v>90</v>
      </c>
      <c r="E103" s="126" t="s">
        <v>91</v>
      </c>
      <c r="F103" s="143" t="s">
        <v>93</v>
      </c>
      <c r="G103" s="127" t="s">
        <v>40</v>
      </c>
      <c r="H103" s="145"/>
      <c r="I103" s="107">
        <f>I107+I104</f>
        <v>9200</v>
      </c>
      <c r="J103" s="108">
        <f>J107+J104</f>
        <v>23000</v>
      </c>
      <c r="K103" s="107">
        <f>K107+K104</f>
        <v>37000</v>
      </c>
    </row>
    <row r="104" spans="1:11" s="34" customFormat="1" ht="20.25" customHeight="1">
      <c r="A104" s="39"/>
      <c r="B104" s="42" t="s">
        <v>22</v>
      </c>
      <c r="C104" s="101">
        <v>301</v>
      </c>
      <c r="D104" s="126" t="s">
        <v>90</v>
      </c>
      <c r="E104" s="126" t="s">
        <v>91</v>
      </c>
      <c r="F104" s="143" t="s">
        <v>93</v>
      </c>
      <c r="G104" s="102" t="s">
        <v>40</v>
      </c>
      <c r="H104" s="104" t="s">
        <v>24</v>
      </c>
      <c r="I104" s="107">
        <f aca="true" t="shared" si="10" ref="I104:K105">I105</f>
        <v>6000</v>
      </c>
      <c r="J104" s="108">
        <f t="shared" si="10"/>
        <v>6000</v>
      </c>
      <c r="K104" s="107">
        <f t="shared" si="10"/>
        <v>6000</v>
      </c>
    </row>
    <row r="105" spans="1:11" s="34" customFormat="1" ht="18.75" customHeight="1">
      <c r="A105" s="39"/>
      <c r="B105" s="42" t="s">
        <v>37</v>
      </c>
      <c r="C105" s="101">
        <v>301</v>
      </c>
      <c r="D105" s="126" t="s">
        <v>90</v>
      </c>
      <c r="E105" s="126" t="s">
        <v>91</v>
      </c>
      <c r="F105" s="143" t="s">
        <v>93</v>
      </c>
      <c r="G105" s="102" t="s">
        <v>40</v>
      </c>
      <c r="H105" s="104" t="s">
        <v>38</v>
      </c>
      <c r="I105" s="107">
        <f t="shared" si="10"/>
        <v>6000</v>
      </c>
      <c r="J105" s="108">
        <f t="shared" si="10"/>
        <v>6000</v>
      </c>
      <c r="K105" s="107">
        <f t="shared" si="10"/>
        <v>6000</v>
      </c>
    </row>
    <row r="106" spans="1:11" s="34" customFormat="1" ht="18.75" customHeight="1">
      <c r="A106" s="39"/>
      <c r="B106" s="42" t="s">
        <v>41</v>
      </c>
      <c r="C106" s="101">
        <v>301</v>
      </c>
      <c r="D106" s="126" t="s">
        <v>90</v>
      </c>
      <c r="E106" s="126" t="s">
        <v>91</v>
      </c>
      <c r="F106" s="143" t="s">
        <v>93</v>
      </c>
      <c r="G106" s="102" t="s">
        <v>40</v>
      </c>
      <c r="H106" s="104" t="s">
        <v>42</v>
      </c>
      <c r="I106" s="107">
        <v>6000</v>
      </c>
      <c r="J106" s="107">
        <v>6000</v>
      </c>
      <c r="K106" s="107">
        <v>6000</v>
      </c>
    </row>
    <row r="107" spans="1:11" s="34" customFormat="1" ht="18.75" customHeight="1">
      <c r="A107" s="39"/>
      <c r="B107" s="41" t="s">
        <v>51</v>
      </c>
      <c r="C107" s="101">
        <v>301</v>
      </c>
      <c r="D107" s="126" t="s">
        <v>90</v>
      </c>
      <c r="E107" s="126" t="s">
        <v>91</v>
      </c>
      <c r="F107" s="143" t="s">
        <v>93</v>
      </c>
      <c r="G107" s="127" t="s">
        <v>40</v>
      </c>
      <c r="H107" s="144">
        <v>300</v>
      </c>
      <c r="I107" s="107">
        <f>I109</f>
        <v>3200</v>
      </c>
      <c r="J107" s="108">
        <f>J109</f>
        <v>17000</v>
      </c>
      <c r="K107" s="107">
        <f>K109</f>
        <v>31000</v>
      </c>
    </row>
    <row r="108" spans="1:11" s="34" customFormat="1" ht="18.75" customHeight="1">
      <c r="A108" s="39"/>
      <c r="B108" s="41" t="s">
        <v>172</v>
      </c>
      <c r="C108" s="101">
        <v>301</v>
      </c>
      <c r="D108" s="126" t="s">
        <v>90</v>
      </c>
      <c r="E108" s="126" t="s">
        <v>91</v>
      </c>
      <c r="F108" s="143" t="s">
        <v>93</v>
      </c>
      <c r="G108" s="127" t="s">
        <v>40</v>
      </c>
      <c r="H108" s="144">
        <v>340</v>
      </c>
      <c r="I108" s="107">
        <f>I109</f>
        <v>3200</v>
      </c>
      <c r="J108" s="108">
        <f>J109</f>
        <v>17000</v>
      </c>
      <c r="K108" s="107">
        <f>K109</f>
        <v>31000</v>
      </c>
    </row>
    <row r="109" spans="1:11" s="34" customFormat="1" ht="21" customHeight="1">
      <c r="A109" s="39"/>
      <c r="B109" s="41" t="s">
        <v>57</v>
      </c>
      <c r="C109" s="101">
        <v>301</v>
      </c>
      <c r="D109" s="126" t="s">
        <v>90</v>
      </c>
      <c r="E109" s="126" t="s">
        <v>91</v>
      </c>
      <c r="F109" s="143" t="s">
        <v>93</v>
      </c>
      <c r="G109" s="127" t="s">
        <v>40</v>
      </c>
      <c r="H109" s="144">
        <v>346</v>
      </c>
      <c r="I109" s="146">
        <v>3200</v>
      </c>
      <c r="J109" s="147">
        <v>17000</v>
      </c>
      <c r="K109" s="146">
        <v>31000</v>
      </c>
    </row>
    <row r="110" spans="1:11" s="34" customFormat="1" ht="9" customHeight="1" thickBot="1">
      <c r="A110" s="45"/>
      <c r="B110" s="50"/>
      <c r="C110" s="109"/>
      <c r="D110" s="128"/>
      <c r="E110" s="128"/>
      <c r="F110" s="148"/>
      <c r="G110" s="129"/>
      <c r="H110" s="136"/>
      <c r="I110" s="149"/>
      <c r="J110" s="150"/>
      <c r="K110" s="149"/>
    </row>
    <row r="111" spans="1:11" s="34" customFormat="1" ht="33.75" customHeight="1" thickBot="1">
      <c r="A111" s="35">
        <v>6</v>
      </c>
      <c r="B111" s="47" t="s">
        <v>209</v>
      </c>
      <c r="C111" s="90">
        <v>301</v>
      </c>
      <c r="D111" s="132" t="s">
        <v>91</v>
      </c>
      <c r="E111" s="132" t="s">
        <v>95</v>
      </c>
      <c r="F111" s="151"/>
      <c r="G111" s="133"/>
      <c r="H111" s="152"/>
      <c r="I111" s="153">
        <f>I112+I123</f>
        <v>25000</v>
      </c>
      <c r="J111" s="154">
        <f>J112+J123</f>
        <v>0</v>
      </c>
      <c r="K111" s="153">
        <f>K112+K123</f>
        <v>0</v>
      </c>
    </row>
    <row r="112" spans="1:11" s="34" customFormat="1" ht="51" customHeight="1">
      <c r="A112" s="37"/>
      <c r="B112" s="48" t="s">
        <v>200</v>
      </c>
      <c r="C112" s="95">
        <v>301</v>
      </c>
      <c r="D112" s="134" t="s">
        <v>91</v>
      </c>
      <c r="E112" s="134" t="s">
        <v>95</v>
      </c>
      <c r="F112" s="142" t="s">
        <v>90</v>
      </c>
      <c r="G112" s="135"/>
      <c r="H112" s="155"/>
      <c r="I112" s="156">
        <f>I113</f>
        <v>24000</v>
      </c>
      <c r="J112" s="157">
        <f aca="true" t="shared" si="11" ref="J112:K114">J113</f>
        <v>0</v>
      </c>
      <c r="K112" s="156">
        <f t="shared" si="11"/>
        <v>0</v>
      </c>
    </row>
    <row r="113" spans="1:11" s="34" customFormat="1" ht="24" customHeight="1">
      <c r="A113" s="39"/>
      <c r="B113" s="42" t="s">
        <v>201</v>
      </c>
      <c r="C113" s="101">
        <v>301</v>
      </c>
      <c r="D113" s="126" t="s">
        <v>91</v>
      </c>
      <c r="E113" s="126" t="s">
        <v>95</v>
      </c>
      <c r="F113" s="143" t="s">
        <v>96</v>
      </c>
      <c r="G113" s="127"/>
      <c r="H113" s="145"/>
      <c r="I113" s="146">
        <f>I114</f>
        <v>24000</v>
      </c>
      <c r="J113" s="147">
        <f t="shared" si="11"/>
        <v>0</v>
      </c>
      <c r="K113" s="146">
        <f t="shared" si="11"/>
        <v>0</v>
      </c>
    </row>
    <row r="114" spans="1:11" s="34" customFormat="1" ht="38.25" customHeight="1">
      <c r="A114" s="39"/>
      <c r="B114" s="42" t="s">
        <v>167</v>
      </c>
      <c r="C114" s="101">
        <v>301</v>
      </c>
      <c r="D114" s="126" t="s">
        <v>91</v>
      </c>
      <c r="E114" s="126" t="s">
        <v>95</v>
      </c>
      <c r="F114" s="143" t="s">
        <v>96</v>
      </c>
      <c r="G114" s="127" t="s">
        <v>24</v>
      </c>
      <c r="H114" s="145"/>
      <c r="I114" s="146">
        <f>I115</f>
        <v>24000</v>
      </c>
      <c r="J114" s="147">
        <f t="shared" si="11"/>
        <v>0</v>
      </c>
      <c r="K114" s="146">
        <f t="shared" si="11"/>
        <v>0</v>
      </c>
    </row>
    <row r="115" spans="1:11" s="34" customFormat="1" ht="34.5" customHeight="1">
      <c r="A115" s="39"/>
      <c r="B115" s="42" t="s">
        <v>35</v>
      </c>
      <c r="C115" s="101">
        <v>301</v>
      </c>
      <c r="D115" s="126" t="s">
        <v>91</v>
      </c>
      <c r="E115" s="126" t="s">
        <v>95</v>
      </c>
      <c r="F115" s="143" t="s">
        <v>96</v>
      </c>
      <c r="G115" s="127" t="s">
        <v>36</v>
      </c>
      <c r="H115" s="145"/>
      <c r="I115" s="146">
        <f>I116</f>
        <v>24000</v>
      </c>
      <c r="J115" s="147">
        <f>J116</f>
        <v>0</v>
      </c>
      <c r="K115" s="146">
        <f>K116</f>
        <v>0</v>
      </c>
    </row>
    <row r="116" spans="1:11" s="34" customFormat="1" ht="34.5" customHeight="1">
      <c r="A116" s="39"/>
      <c r="B116" s="42" t="s">
        <v>39</v>
      </c>
      <c r="C116" s="101">
        <v>301</v>
      </c>
      <c r="D116" s="126" t="s">
        <v>91</v>
      </c>
      <c r="E116" s="126" t="s">
        <v>95</v>
      </c>
      <c r="F116" s="143" t="s">
        <v>96</v>
      </c>
      <c r="G116" s="127" t="s">
        <v>40</v>
      </c>
      <c r="H116" s="145"/>
      <c r="I116" s="146">
        <f>I117+I120</f>
        <v>24000</v>
      </c>
      <c r="J116" s="147">
        <f>J117+J120</f>
        <v>0</v>
      </c>
      <c r="K116" s="146">
        <f>K117+K120</f>
        <v>0</v>
      </c>
    </row>
    <row r="117" spans="1:11" s="34" customFormat="1" ht="21" customHeight="1">
      <c r="A117" s="39"/>
      <c r="B117" s="41" t="s">
        <v>22</v>
      </c>
      <c r="C117" s="101">
        <v>301</v>
      </c>
      <c r="D117" s="126" t="s">
        <v>91</v>
      </c>
      <c r="E117" s="126" t="s">
        <v>95</v>
      </c>
      <c r="F117" s="143" t="s">
        <v>96</v>
      </c>
      <c r="G117" s="127" t="s">
        <v>40</v>
      </c>
      <c r="H117" s="145" t="s">
        <v>24</v>
      </c>
      <c r="I117" s="146">
        <f aca="true" t="shared" si="12" ref="I117:K118">I118</f>
        <v>20000</v>
      </c>
      <c r="J117" s="147">
        <f t="shared" si="12"/>
        <v>0</v>
      </c>
      <c r="K117" s="146">
        <f t="shared" si="12"/>
        <v>0</v>
      </c>
    </row>
    <row r="118" spans="1:11" s="34" customFormat="1" ht="21" customHeight="1">
      <c r="A118" s="39"/>
      <c r="B118" s="42" t="s">
        <v>37</v>
      </c>
      <c r="C118" s="101">
        <v>301</v>
      </c>
      <c r="D118" s="126" t="s">
        <v>91</v>
      </c>
      <c r="E118" s="126" t="s">
        <v>95</v>
      </c>
      <c r="F118" s="143" t="s">
        <v>96</v>
      </c>
      <c r="G118" s="127" t="s">
        <v>40</v>
      </c>
      <c r="H118" s="144">
        <v>220</v>
      </c>
      <c r="I118" s="146">
        <f t="shared" si="12"/>
        <v>20000</v>
      </c>
      <c r="J118" s="147">
        <f t="shared" si="12"/>
        <v>0</v>
      </c>
      <c r="K118" s="146">
        <f t="shared" si="12"/>
        <v>0</v>
      </c>
    </row>
    <row r="119" spans="1:11" s="34" customFormat="1" ht="19.5" customHeight="1">
      <c r="A119" s="39"/>
      <c r="B119" s="42" t="s">
        <v>49</v>
      </c>
      <c r="C119" s="101">
        <v>301</v>
      </c>
      <c r="D119" s="126" t="s">
        <v>91</v>
      </c>
      <c r="E119" s="126" t="s">
        <v>95</v>
      </c>
      <c r="F119" s="143" t="s">
        <v>96</v>
      </c>
      <c r="G119" s="127" t="s">
        <v>40</v>
      </c>
      <c r="H119" s="144">
        <v>226</v>
      </c>
      <c r="I119" s="146">
        <v>20000</v>
      </c>
      <c r="J119" s="147">
        <v>0</v>
      </c>
      <c r="K119" s="146"/>
    </row>
    <row r="120" spans="1:11" s="34" customFormat="1" ht="22.5" customHeight="1">
      <c r="A120" s="39"/>
      <c r="B120" s="42" t="s">
        <v>51</v>
      </c>
      <c r="C120" s="158" t="s">
        <v>13</v>
      </c>
      <c r="D120" s="159" t="s">
        <v>91</v>
      </c>
      <c r="E120" s="159" t="s">
        <v>95</v>
      </c>
      <c r="F120" s="143" t="s">
        <v>96</v>
      </c>
      <c r="G120" s="159" t="s">
        <v>36</v>
      </c>
      <c r="H120" s="160" t="s">
        <v>52</v>
      </c>
      <c r="I120" s="146">
        <f>I122</f>
        <v>4000</v>
      </c>
      <c r="J120" s="147">
        <f>J122</f>
        <v>0</v>
      </c>
      <c r="K120" s="146">
        <f>K122</f>
        <v>0</v>
      </c>
    </row>
    <row r="121" spans="1:11" s="34" customFormat="1" ht="22.5" customHeight="1">
      <c r="A121" s="39"/>
      <c r="B121" s="42" t="s">
        <v>172</v>
      </c>
      <c r="C121" s="158" t="s">
        <v>13</v>
      </c>
      <c r="D121" s="159" t="s">
        <v>91</v>
      </c>
      <c r="E121" s="159" t="s">
        <v>95</v>
      </c>
      <c r="F121" s="143" t="s">
        <v>96</v>
      </c>
      <c r="G121" s="159" t="s">
        <v>40</v>
      </c>
      <c r="H121" s="160" t="s">
        <v>171</v>
      </c>
      <c r="I121" s="146">
        <f>I122</f>
        <v>4000</v>
      </c>
      <c r="J121" s="147">
        <f>J122</f>
        <v>0</v>
      </c>
      <c r="K121" s="146">
        <f>K122</f>
        <v>0</v>
      </c>
    </row>
    <row r="122" spans="1:11" s="34" customFormat="1" ht="21.75" customHeight="1" thickBot="1">
      <c r="A122" s="45"/>
      <c r="B122" s="46" t="s">
        <v>97</v>
      </c>
      <c r="C122" s="161" t="s">
        <v>13</v>
      </c>
      <c r="D122" s="162" t="s">
        <v>91</v>
      </c>
      <c r="E122" s="162" t="s">
        <v>95</v>
      </c>
      <c r="F122" s="148" t="s">
        <v>96</v>
      </c>
      <c r="G122" s="162" t="s">
        <v>40</v>
      </c>
      <c r="H122" s="163" t="s">
        <v>58</v>
      </c>
      <c r="I122" s="137">
        <v>4000</v>
      </c>
      <c r="J122" s="138">
        <v>0</v>
      </c>
      <c r="K122" s="137"/>
    </row>
    <row r="123" spans="1:11" s="34" customFormat="1" ht="70.5" customHeight="1" thickBot="1">
      <c r="A123" s="35">
        <v>7</v>
      </c>
      <c r="B123" s="47" t="s">
        <v>208</v>
      </c>
      <c r="C123" s="164" t="s">
        <v>13</v>
      </c>
      <c r="D123" s="165" t="s">
        <v>91</v>
      </c>
      <c r="E123" s="165" t="s">
        <v>95</v>
      </c>
      <c r="F123" s="151" t="s">
        <v>91</v>
      </c>
      <c r="G123" s="165"/>
      <c r="H123" s="166"/>
      <c r="I123" s="153">
        <f aca="true" t="shared" si="13" ref="I123:I130">I124</f>
        <v>1000</v>
      </c>
      <c r="J123" s="154">
        <f aca="true" t="shared" si="14" ref="J123:K130">J124</f>
        <v>0</v>
      </c>
      <c r="K123" s="153">
        <f t="shared" si="14"/>
        <v>0</v>
      </c>
    </row>
    <row r="124" spans="1:11" s="34" customFormat="1" ht="84.75" customHeight="1">
      <c r="A124" s="37"/>
      <c r="B124" s="48" t="s">
        <v>210</v>
      </c>
      <c r="C124" s="167" t="s">
        <v>13</v>
      </c>
      <c r="D124" s="168" t="s">
        <v>91</v>
      </c>
      <c r="E124" s="168" t="s">
        <v>95</v>
      </c>
      <c r="F124" s="142" t="s">
        <v>212</v>
      </c>
      <c r="G124" s="168"/>
      <c r="H124" s="169"/>
      <c r="I124" s="156">
        <f t="shared" si="13"/>
        <v>1000</v>
      </c>
      <c r="J124" s="157">
        <f t="shared" si="14"/>
        <v>0</v>
      </c>
      <c r="K124" s="156">
        <f t="shared" si="14"/>
        <v>0</v>
      </c>
    </row>
    <row r="125" spans="1:11" s="34" customFormat="1" ht="21.75" customHeight="1">
      <c r="A125" s="39"/>
      <c r="B125" s="42" t="s">
        <v>211</v>
      </c>
      <c r="C125" s="158" t="s">
        <v>13</v>
      </c>
      <c r="D125" s="159" t="s">
        <v>91</v>
      </c>
      <c r="E125" s="159" t="s">
        <v>95</v>
      </c>
      <c r="F125" s="143" t="s">
        <v>213</v>
      </c>
      <c r="G125" s="159"/>
      <c r="H125" s="160"/>
      <c r="I125" s="146">
        <f t="shared" si="13"/>
        <v>1000</v>
      </c>
      <c r="J125" s="147">
        <f t="shared" si="14"/>
        <v>0</v>
      </c>
      <c r="K125" s="146">
        <f t="shared" si="14"/>
        <v>0</v>
      </c>
    </row>
    <row r="126" spans="1:11" s="34" customFormat="1" ht="35.25" customHeight="1">
      <c r="A126" s="39"/>
      <c r="B126" s="42" t="s">
        <v>167</v>
      </c>
      <c r="C126" s="158" t="s">
        <v>13</v>
      </c>
      <c r="D126" s="159" t="s">
        <v>91</v>
      </c>
      <c r="E126" s="159" t="s">
        <v>95</v>
      </c>
      <c r="F126" s="143" t="s">
        <v>213</v>
      </c>
      <c r="G126" s="159" t="s">
        <v>24</v>
      </c>
      <c r="H126" s="160"/>
      <c r="I126" s="146">
        <f t="shared" si="13"/>
        <v>1000</v>
      </c>
      <c r="J126" s="147">
        <f t="shared" si="14"/>
        <v>0</v>
      </c>
      <c r="K126" s="146">
        <f t="shared" si="14"/>
        <v>0</v>
      </c>
    </row>
    <row r="127" spans="1:11" s="34" customFormat="1" ht="36" customHeight="1">
      <c r="A127" s="39"/>
      <c r="B127" s="42" t="s">
        <v>35</v>
      </c>
      <c r="C127" s="158" t="s">
        <v>13</v>
      </c>
      <c r="D127" s="159" t="s">
        <v>91</v>
      </c>
      <c r="E127" s="159" t="s">
        <v>95</v>
      </c>
      <c r="F127" s="143" t="s">
        <v>213</v>
      </c>
      <c r="G127" s="159" t="s">
        <v>36</v>
      </c>
      <c r="H127" s="160"/>
      <c r="I127" s="146">
        <f t="shared" si="13"/>
        <v>1000</v>
      </c>
      <c r="J127" s="147">
        <f t="shared" si="14"/>
        <v>0</v>
      </c>
      <c r="K127" s="146">
        <f t="shared" si="14"/>
        <v>0</v>
      </c>
    </row>
    <row r="128" spans="1:11" s="34" customFormat="1" ht="36.75" customHeight="1">
      <c r="A128" s="39"/>
      <c r="B128" s="42" t="s">
        <v>39</v>
      </c>
      <c r="C128" s="158" t="s">
        <v>13</v>
      </c>
      <c r="D128" s="159" t="s">
        <v>91</v>
      </c>
      <c r="E128" s="159" t="s">
        <v>95</v>
      </c>
      <c r="F128" s="143" t="s">
        <v>213</v>
      </c>
      <c r="G128" s="159" t="s">
        <v>40</v>
      </c>
      <c r="H128" s="160"/>
      <c r="I128" s="146">
        <f t="shared" si="13"/>
        <v>1000</v>
      </c>
      <c r="J128" s="147">
        <f t="shared" si="14"/>
        <v>0</v>
      </c>
      <c r="K128" s="146">
        <f t="shared" si="14"/>
        <v>0</v>
      </c>
    </row>
    <row r="129" spans="1:11" s="34" customFormat="1" ht="21.75" customHeight="1">
      <c r="A129" s="39"/>
      <c r="B129" s="42" t="s">
        <v>51</v>
      </c>
      <c r="C129" s="158" t="s">
        <v>13</v>
      </c>
      <c r="D129" s="159" t="s">
        <v>91</v>
      </c>
      <c r="E129" s="159" t="s">
        <v>95</v>
      </c>
      <c r="F129" s="143" t="s">
        <v>213</v>
      </c>
      <c r="G129" s="159" t="s">
        <v>40</v>
      </c>
      <c r="H129" s="160" t="s">
        <v>52</v>
      </c>
      <c r="I129" s="146">
        <f t="shared" si="13"/>
        <v>1000</v>
      </c>
      <c r="J129" s="147">
        <f t="shared" si="14"/>
        <v>0</v>
      </c>
      <c r="K129" s="146">
        <f t="shared" si="14"/>
        <v>0</v>
      </c>
    </row>
    <row r="130" spans="1:11" s="34" customFormat="1" ht="21.75" customHeight="1">
      <c r="A130" s="39"/>
      <c r="B130" s="42" t="s">
        <v>172</v>
      </c>
      <c r="C130" s="158" t="s">
        <v>13</v>
      </c>
      <c r="D130" s="159" t="s">
        <v>91</v>
      </c>
      <c r="E130" s="159" t="s">
        <v>95</v>
      </c>
      <c r="F130" s="143" t="s">
        <v>213</v>
      </c>
      <c r="G130" s="159" t="s">
        <v>40</v>
      </c>
      <c r="H130" s="160" t="s">
        <v>171</v>
      </c>
      <c r="I130" s="146">
        <f t="shared" si="13"/>
        <v>1000</v>
      </c>
      <c r="J130" s="147">
        <f t="shared" si="14"/>
        <v>0</v>
      </c>
      <c r="K130" s="146">
        <f t="shared" si="14"/>
        <v>0</v>
      </c>
    </row>
    <row r="131" spans="1:11" s="34" customFormat="1" ht="21.75" customHeight="1">
      <c r="A131" s="39"/>
      <c r="B131" s="42" t="s">
        <v>97</v>
      </c>
      <c r="C131" s="158" t="s">
        <v>13</v>
      </c>
      <c r="D131" s="159" t="s">
        <v>91</v>
      </c>
      <c r="E131" s="159" t="s">
        <v>95</v>
      </c>
      <c r="F131" s="143" t="s">
        <v>213</v>
      </c>
      <c r="G131" s="159" t="s">
        <v>40</v>
      </c>
      <c r="H131" s="160" t="s">
        <v>58</v>
      </c>
      <c r="I131" s="146">
        <v>1000</v>
      </c>
      <c r="J131" s="147">
        <v>0</v>
      </c>
      <c r="K131" s="146"/>
    </row>
    <row r="132" spans="1:11" s="34" customFormat="1" ht="12" customHeight="1" thickBot="1">
      <c r="A132" s="45"/>
      <c r="B132" s="46"/>
      <c r="C132" s="161"/>
      <c r="D132" s="162"/>
      <c r="E132" s="162"/>
      <c r="F132" s="148"/>
      <c r="G132" s="162"/>
      <c r="H132" s="163"/>
      <c r="I132" s="137"/>
      <c r="J132" s="138"/>
      <c r="K132" s="137"/>
    </row>
    <row r="133" spans="1:11" s="34" customFormat="1" ht="22.5" customHeight="1" thickBot="1">
      <c r="A133" s="51">
        <v>8</v>
      </c>
      <c r="B133" s="52" t="s">
        <v>98</v>
      </c>
      <c r="C133" s="170">
        <v>301</v>
      </c>
      <c r="D133" s="132" t="s">
        <v>99</v>
      </c>
      <c r="E133" s="132" t="s">
        <v>14</v>
      </c>
      <c r="F133" s="171"/>
      <c r="G133" s="171"/>
      <c r="H133" s="172"/>
      <c r="I133" s="173">
        <f aca="true" t="shared" si="15" ref="I133:I139">I134</f>
        <v>4000</v>
      </c>
      <c r="J133" s="154">
        <f aca="true" t="shared" si="16" ref="J133:K136">J134</f>
        <v>4000</v>
      </c>
      <c r="K133" s="153">
        <f t="shared" si="16"/>
        <v>4000</v>
      </c>
    </row>
    <row r="134" spans="1:11" s="34" customFormat="1" ht="36" customHeight="1">
      <c r="A134" s="53"/>
      <c r="B134" s="54" t="s">
        <v>73</v>
      </c>
      <c r="C134" s="174">
        <v>301</v>
      </c>
      <c r="D134" s="134" t="s">
        <v>99</v>
      </c>
      <c r="E134" s="134" t="s">
        <v>14</v>
      </c>
      <c r="F134" s="175">
        <v>99</v>
      </c>
      <c r="G134" s="176"/>
      <c r="H134" s="177"/>
      <c r="I134" s="178">
        <f t="shared" si="15"/>
        <v>4000</v>
      </c>
      <c r="J134" s="179">
        <f t="shared" si="16"/>
        <v>4000</v>
      </c>
      <c r="K134" s="178">
        <f t="shared" si="16"/>
        <v>4000</v>
      </c>
    </row>
    <row r="135" spans="1:11" s="34" customFormat="1" ht="20.25" customHeight="1">
      <c r="A135" s="55"/>
      <c r="B135" s="56" t="s">
        <v>175</v>
      </c>
      <c r="C135" s="180">
        <v>301</v>
      </c>
      <c r="D135" s="126" t="s">
        <v>99</v>
      </c>
      <c r="E135" s="126" t="s">
        <v>14</v>
      </c>
      <c r="F135" s="181" t="s">
        <v>74</v>
      </c>
      <c r="G135" s="182"/>
      <c r="H135" s="144"/>
      <c r="I135" s="183">
        <f t="shared" si="15"/>
        <v>4000</v>
      </c>
      <c r="J135" s="184">
        <f t="shared" si="16"/>
        <v>4000</v>
      </c>
      <c r="K135" s="183">
        <f t="shared" si="16"/>
        <v>4000</v>
      </c>
    </row>
    <row r="136" spans="1:11" s="34" customFormat="1" ht="24" customHeight="1">
      <c r="A136" s="55"/>
      <c r="B136" s="56" t="s">
        <v>183</v>
      </c>
      <c r="C136" s="180">
        <v>301</v>
      </c>
      <c r="D136" s="126" t="s">
        <v>99</v>
      </c>
      <c r="E136" s="126" t="s">
        <v>14</v>
      </c>
      <c r="F136" s="181" t="s">
        <v>100</v>
      </c>
      <c r="G136" s="182"/>
      <c r="H136" s="144"/>
      <c r="I136" s="183">
        <f t="shared" si="15"/>
        <v>4000</v>
      </c>
      <c r="J136" s="184">
        <f t="shared" si="16"/>
        <v>4000</v>
      </c>
      <c r="K136" s="183">
        <f t="shared" si="16"/>
        <v>4000</v>
      </c>
    </row>
    <row r="137" spans="1:11" s="34" customFormat="1" ht="22.5" customHeight="1">
      <c r="A137" s="55"/>
      <c r="B137" s="56" t="s">
        <v>59</v>
      </c>
      <c r="C137" s="180">
        <v>301</v>
      </c>
      <c r="D137" s="126" t="s">
        <v>99</v>
      </c>
      <c r="E137" s="126" t="s">
        <v>14</v>
      </c>
      <c r="F137" s="181" t="s">
        <v>100</v>
      </c>
      <c r="G137" s="182">
        <v>850</v>
      </c>
      <c r="H137" s="144"/>
      <c r="I137" s="183">
        <f t="shared" si="15"/>
        <v>4000</v>
      </c>
      <c r="J137" s="184">
        <f aca="true" t="shared" si="17" ref="J137:K139">J138</f>
        <v>4000</v>
      </c>
      <c r="K137" s="183">
        <f t="shared" si="17"/>
        <v>4000</v>
      </c>
    </row>
    <row r="138" spans="1:11" s="34" customFormat="1" ht="33.75" customHeight="1">
      <c r="A138" s="55"/>
      <c r="B138" s="56" t="s">
        <v>61</v>
      </c>
      <c r="C138" s="180">
        <v>301</v>
      </c>
      <c r="D138" s="126" t="s">
        <v>99</v>
      </c>
      <c r="E138" s="126" t="s">
        <v>14</v>
      </c>
      <c r="F138" s="181" t="s">
        <v>100</v>
      </c>
      <c r="G138" s="182">
        <v>851</v>
      </c>
      <c r="H138" s="144"/>
      <c r="I138" s="183">
        <f t="shared" si="15"/>
        <v>4000</v>
      </c>
      <c r="J138" s="184">
        <f t="shared" si="17"/>
        <v>4000</v>
      </c>
      <c r="K138" s="183">
        <f t="shared" si="17"/>
        <v>4000</v>
      </c>
    </row>
    <row r="139" spans="1:11" s="34" customFormat="1" ht="21" customHeight="1">
      <c r="A139" s="57"/>
      <c r="B139" s="56" t="s">
        <v>88</v>
      </c>
      <c r="C139" s="180">
        <v>301</v>
      </c>
      <c r="D139" s="126" t="s">
        <v>99</v>
      </c>
      <c r="E139" s="126" t="s">
        <v>14</v>
      </c>
      <c r="F139" s="181" t="s">
        <v>100</v>
      </c>
      <c r="G139" s="182">
        <v>851</v>
      </c>
      <c r="H139" s="144">
        <v>290</v>
      </c>
      <c r="I139" s="183">
        <f t="shared" si="15"/>
        <v>4000</v>
      </c>
      <c r="J139" s="184">
        <f t="shared" si="17"/>
        <v>4000</v>
      </c>
      <c r="K139" s="183">
        <f t="shared" si="17"/>
        <v>4000</v>
      </c>
    </row>
    <row r="140" spans="1:11" s="34" customFormat="1" ht="22.5" customHeight="1">
      <c r="A140" s="57"/>
      <c r="B140" s="56" t="s">
        <v>63</v>
      </c>
      <c r="C140" s="180">
        <v>301</v>
      </c>
      <c r="D140" s="126" t="s">
        <v>99</v>
      </c>
      <c r="E140" s="126" t="s">
        <v>14</v>
      </c>
      <c r="F140" s="181" t="s">
        <v>100</v>
      </c>
      <c r="G140" s="182">
        <v>851</v>
      </c>
      <c r="H140" s="144">
        <v>291</v>
      </c>
      <c r="I140" s="183">
        <v>4000</v>
      </c>
      <c r="J140" s="147">
        <v>4000</v>
      </c>
      <c r="K140" s="146">
        <v>4000</v>
      </c>
    </row>
    <row r="141" spans="1:11" s="34" customFormat="1" ht="6" customHeight="1" thickBot="1">
      <c r="A141" s="45"/>
      <c r="B141" s="46"/>
      <c r="C141" s="109"/>
      <c r="D141" s="128"/>
      <c r="E141" s="128"/>
      <c r="F141" s="148"/>
      <c r="G141" s="129"/>
      <c r="H141" s="136"/>
      <c r="I141" s="149"/>
      <c r="J141" s="150"/>
      <c r="K141" s="149"/>
    </row>
    <row r="142" spans="1:11" s="34" customFormat="1" ht="27.75" customHeight="1" thickBot="1">
      <c r="A142" s="58">
        <v>9</v>
      </c>
      <c r="B142" s="36" t="s">
        <v>101</v>
      </c>
      <c r="C142" s="90">
        <v>301</v>
      </c>
      <c r="D142" s="132" t="s">
        <v>99</v>
      </c>
      <c r="E142" s="132" t="s">
        <v>90</v>
      </c>
      <c r="F142" s="124"/>
      <c r="G142" s="133"/>
      <c r="H142" s="152"/>
      <c r="I142" s="153">
        <f aca="true" t="shared" si="18" ref="I142:K148">I143</f>
        <v>35000</v>
      </c>
      <c r="J142" s="154">
        <f t="shared" si="18"/>
        <v>142900</v>
      </c>
      <c r="K142" s="153">
        <f t="shared" si="18"/>
        <v>160000</v>
      </c>
    </row>
    <row r="143" spans="1:11" s="34" customFormat="1" ht="89.25" customHeight="1">
      <c r="A143" s="37"/>
      <c r="B143" s="59" t="s">
        <v>184</v>
      </c>
      <c r="C143" s="95">
        <v>301</v>
      </c>
      <c r="D143" s="96" t="s">
        <v>99</v>
      </c>
      <c r="E143" s="96" t="s">
        <v>90</v>
      </c>
      <c r="F143" s="97" t="s">
        <v>185</v>
      </c>
      <c r="G143" s="135"/>
      <c r="H143" s="155"/>
      <c r="I143" s="156">
        <f t="shared" si="18"/>
        <v>35000</v>
      </c>
      <c r="J143" s="157">
        <f t="shared" si="18"/>
        <v>142900</v>
      </c>
      <c r="K143" s="156">
        <f t="shared" si="18"/>
        <v>160000</v>
      </c>
    </row>
    <row r="144" spans="1:11" s="34" customFormat="1" ht="24" customHeight="1">
      <c r="A144" s="39"/>
      <c r="B144" s="40" t="s">
        <v>102</v>
      </c>
      <c r="C144" s="101">
        <v>301</v>
      </c>
      <c r="D144" s="102" t="s">
        <v>99</v>
      </c>
      <c r="E144" s="102" t="s">
        <v>90</v>
      </c>
      <c r="F144" s="121" t="s">
        <v>103</v>
      </c>
      <c r="G144" s="185"/>
      <c r="H144" s="186"/>
      <c r="I144" s="146">
        <f>I146</f>
        <v>35000</v>
      </c>
      <c r="J144" s="147">
        <f>J146</f>
        <v>142900</v>
      </c>
      <c r="K144" s="146">
        <f>K146</f>
        <v>160000</v>
      </c>
    </row>
    <row r="145" spans="1:11" s="34" customFormat="1" ht="36" customHeight="1">
      <c r="A145" s="39"/>
      <c r="B145" s="40" t="s">
        <v>167</v>
      </c>
      <c r="C145" s="101">
        <v>301</v>
      </c>
      <c r="D145" s="102" t="s">
        <v>99</v>
      </c>
      <c r="E145" s="102" t="s">
        <v>90</v>
      </c>
      <c r="F145" s="121" t="s">
        <v>103</v>
      </c>
      <c r="G145" s="127" t="s">
        <v>24</v>
      </c>
      <c r="H145" s="145"/>
      <c r="I145" s="146">
        <f>I146</f>
        <v>35000</v>
      </c>
      <c r="J145" s="147">
        <f>J146</f>
        <v>142900</v>
      </c>
      <c r="K145" s="146">
        <f>K146</f>
        <v>160000</v>
      </c>
    </row>
    <row r="146" spans="1:11" s="34" customFormat="1" ht="34.5" customHeight="1">
      <c r="A146" s="39"/>
      <c r="B146" s="42" t="s">
        <v>35</v>
      </c>
      <c r="C146" s="101">
        <v>301</v>
      </c>
      <c r="D146" s="102" t="s">
        <v>99</v>
      </c>
      <c r="E146" s="102" t="s">
        <v>90</v>
      </c>
      <c r="F146" s="121" t="s">
        <v>103</v>
      </c>
      <c r="G146" s="127" t="s">
        <v>36</v>
      </c>
      <c r="H146" s="145"/>
      <c r="I146" s="146">
        <f t="shared" si="18"/>
        <v>35000</v>
      </c>
      <c r="J146" s="147">
        <f t="shared" si="18"/>
        <v>142900</v>
      </c>
      <c r="K146" s="146">
        <f t="shared" si="18"/>
        <v>160000</v>
      </c>
    </row>
    <row r="147" spans="1:11" s="34" customFormat="1" ht="33.75" customHeight="1">
      <c r="A147" s="39"/>
      <c r="B147" s="42" t="s">
        <v>39</v>
      </c>
      <c r="C147" s="101">
        <v>301</v>
      </c>
      <c r="D147" s="102" t="s">
        <v>99</v>
      </c>
      <c r="E147" s="102" t="s">
        <v>90</v>
      </c>
      <c r="F147" s="121" t="s">
        <v>103</v>
      </c>
      <c r="G147" s="127" t="s">
        <v>40</v>
      </c>
      <c r="H147" s="145"/>
      <c r="I147" s="146">
        <f t="shared" si="18"/>
        <v>35000</v>
      </c>
      <c r="J147" s="147">
        <f t="shared" si="18"/>
        <v>142900</v>
      </c>
      <c r="K147" s="146">
        <f t="shared" si="18"/>
        <v>160000</v>
      </c>
    </row>
    <row r="148" spans="1:11" s="34" customFormat="1" ht="21.75" customHeight="1">
      <c r="A148" s="39"/>
      <c r="B148" s="42" t="s">
        <v>22</v>
      </c>
      <c r="C148" s="101">
        <v>301</v>
      </c>
      <c r="D148" s="102" t="s">
        <v>99</v>
      </c>
      <c r="E148" s="102" t="s">
        <v>90</v>
      </c>
      <c r="F148" s="121" t="s">
        <v>103</v>
      </c>
      <c r="G148" s="127" t="s">
        <v>40</v>
      </c>
      <c r="H148" s="145" t="s">
        <v>24</v>
      </c>
      <c r="I148" s="146">
        <f t="shared" si="18"/>
        <v>35000</v>
      </c>
      <c r="J148" s="147">
        <f t="shared" si="18"/>
        <v>142900</v>
      </c>
      <c r="K148" s="146">
        <f t="shared" si="18"/>
        <v>160000</v>
      </c>
    </row>
    <row r="149" spans="1:11" s="34" customFormat="1" ht="22.5" customHeight="1">
      <c r="A149" s="39"/>
      <c r="B149" s="42" t="s">
        <v>37</v>
      </c>
      <c r="C149" s="101">
        <v>301</v>
      </c>
      <c r="D149" s="102" t="s">
        <v>99</v>
      </c>
      <c r="E149" s="102" t="s">
        <v>90</v>
      </c>
      <c r="F149" s="121" t="s">
        <v>103</v>
      </c>
      <c r="G149" s="127" t="s">
        <v>40</v>
      </c>
      <c r="H149" s="145" t="s">
        <v>38</v>
      </c>
      <c r="I149" s="146">
        <f>I150+I151</f>
        <v>35000</v>
      </c>
      <c r="J149" s="147">
        <f>J150+J151</f>
        <v>142900</v>
      </c>
      <c r="K149" s="146">
        <f>K150+K151</f>
        <v>160000</v>
      </c>
    </row>
    <row r="150" spans="1:11" s="34" customFormat="1" ht="21.75" customHeight="1">
      <c r="A150" s="39"/>
      <c r="B150" s="42" t="s">
        <v>47</v>
      </c>
      <c r="C150" s="101">
        <v>301</v>
      </c>
      <c r="D150" s="102" t="s">
        <v>99</v>
      </c>
      <c r="E150" s="102" t="s">
        <v>90</v>
      </c>
      <c r="F150" s="121" t="s">
        <v>103</v>
      </c>
      <c r="G150" s="127" t="s">
        <v>40</v>
      </c>
      <c r="H150" s="145" t="s">
        <v>48</v>
      </c>
      <c r="I150" s="146">
        <v>30000</v>
      </c>
      <c r="J150" s="147">
        <v>132900</v>
      </c>
      <c r="K150" s="146">
        <v>150000</v>
      </c>
    </row>
    <row r="151" spans="1:11" s="34" customFormat="1" ht="22.5" customHeight="1">
      <c r="A151" s="39"/>
      <c r="B151" s="42" t="s">
        <v>104</v>
      </c>
      <c r="C151" s="101">
        <v>301</v>
      </c>
      <c r="D151" s="102" t="s">
        <v>99</v>
      </c>
      <c r="E151" s="102" t="s">
        <v>90</v>
      </c>
      <c r="F151" s="121" t="s">
        <v>103</v>
      </c>
      <c r="G151" s="127" t="s">
        <v>40</v>
      </c>
      <c r="H151" s="145" t="s">
        <v>50</v>
      </c>
      <c r="I151" s="146">
        <v>5000</v>
      </c>
      <c r="J151" s="147">
        <v>10000</v>
      </c>
      <c r="K151" s="146">
        <v>10000</v>
      </c>
    </row>
    <row r="152" spans="1:11" s="34" customFormat="1" ht="6" customHeight="1" thickBot="1">
      <c r="A152" s="45"/>
      <c r="B152" s="60"/>
      <c r="C152" s="109"/>
      <c r="D152" s="187"/>
      <c r="E152" s="187"/>
      <c r="F152" s="188"/>
      <c r="G152" s="187"/>
      <c r="H152" s="189"/>
      <c r="I152" s="190"/>
      <c r="J152" s="191"/>
      <c r="K152" s="190"/>
    </row>
    <row r="153" spans="1:11" s="34" customFormat="1" ht="22.5" customHeight="1" thickBot="1">
      <c r="A153" s="58">
        <v>10</v>
      </c>
      <c r="B153" s="36" t="s">
        <v>105</v>
      </c>
      <c r="C153" s="90">
        <v>301</v>
      </c>
      <c r="D153" s="139" t="s">
        <v>99</v>
      </c>
      <c r="E153" s="139" t="s">
        <v>91</v>
      </c>
      <c r="F153" s="140"/>
      <c r="G153" s="139"/>
      <c r="H153" s="141"/>
      <c r="I153" s="93">
        <f aca="true" t="shared" si="19" ref="I153:K154">I154</f>
        <v>231421</v>
      </c>
      <c r="J153" s="94">
        <f t="shared" si="19"/>
        <v>669321</v>
      </c>
      <c r="K153" s="93">
        <f t="shared" si="19"/>
        <v>1156421</v>
      </c>
    </row>
    <row r="154" spans="1:11" s="34" customFormat="1" ht="34.5" customHeight="1">
      <c r="A154" s="37"/>
      <c r="B154" s="48" t="s">
        <v>73</v>
      </c>
      <c r="C154" s="95">
        <v>301</v>
      </c>
      <c r="D154" s="96" t="s">
        <v>99</v>
      </c>
      <c r="E154" s="96" t="s">
        <v>91</v>
      </c>
      <c r="F154" s="118" t="s">
        <v>181</v>
      </c>
      <c r="G154" s="117"/>
      <c r="H154" s="125"/>
      <c r="I154" s="99">
        <f t="shared" si="19"/>
        <v>231421</v>
      </c>
      <c r="J154" s="100">
        <f t="shared" si="19"/>
        <v>669321</v>
      </c>
      <c r="K154" s="99">
        <f t="shared" si="19"/>
        <v>1156421</v>
      </c>
    </row>
    <row r="155" spans="1:11" s="34" customFormat="1" ht="20.25" customHeight="1" thickBot="1">
      <c r="A155" s="45"/>
      <c r="B155" s="46" t="s">
        <v>19</v>
      </c>
      <c r="C155" s="109">
        <v>301</v>
      </c>
      <c r="D155" s="110" t="s">
        <v>99</v>
      </c>
      <c r="E155" s="110" t="s">
        <v>91</v>
      </c>
      <c r="F155" s="111" t="s">
        <v>83</v>
      </c>
      <c r="G155" s="110"/>
      <c r="H155" s="112"/>
      <c r="I155" s="130">
        <f>I168+I178+I156</f>
        <v>231421</v>
      </c>
      <c r="J155" s="131">
        <f>J168+J178+J156</f>
        <v>669321</v>
      </c>
      <c r="K155" s="130">
        <f>K168+K178+K156</f>
        <v>1156421</v>
      </c>
    </row>
    <row r="156" spans="1:11" s="34" customFormat="1" ht="19.5" customHeight="1" thickBot="1">
      <c r="A156" s="58"/>
      <c r="B156" s="61" t="s">
        <v>106</v>
      </c>
      <c r="C156" s="90">
        <v>301</v>
      </c>
      <c r="D156" s="139" t="s">
        <v>99</v>
      </c>
      <c r="E156" s="139" t="s">
        <v>91</v>
      </c>
      <c r="F156" s="140" t="s">
        <v>107</v>
      </c>
      <c r="G156" s="139"/>
      <c r="H156" s="141"/>
      <c r="I156" s="93">
        <f>I158</f>
        <v>120000</v>
      </c>
      <c r="J156" s="94">
        <f>J158</f>
        <v>170000</v>
      </c>
      <c r="K156" s="93">
        <f>K158</f>
        <v>270000</v>
      </c>
    </row>
    <row r="157" spans="1:11" s="34" customFormat="1" ht="35.25" customHeight="1">
      <c r="A157" s="37"/>
      <c r="B157" s="38" t="s">
        <v>167</v>
      </c>
      <c r="C157" s="95">
        <v>301</v>
      </c>
      <c r="D157" s="96" t="s">
        <v>99</v>
      </c>
      <c r="E157" s="96" t="s">
        <v>91</v>
      </c>
      <c r="F157" s="97" t="s">
        <v>107</v>
      </c>
      <c r="G157" s="96" t="s">
        <v>24</v>
      </c>
      <c r="H157" s="98"/>
      <c r="I157" s="99">
        <f>I158</f>
        <v>120000</v>
      </c>
      <c r="J157" s="100">
        <f>J158</f>
        <v>170000</v>
      </c>
      <c r="K157" s="99">
        <f>K158</f>
        <v>270000</v>
      </c>
    </row>
    <row r="158" spans="1:11" s="34" customFormat="1" ht="34.5" customHeight="1">
      <c r="A158" s="39"/>
      <c r="B158" s="42" t="s">
        <v>35</v>
      </c>
      <c r="C158" s="101">
        <v>301</v>
      </c>
      <c r="D158" s="102" t="s">
        <v>99</v>
      </c>
      <c r="E158" s="102" t="s">
        <v>91</v>
      </c>
      <c r="F158" s="103" t="s">
        <v>107</v>
      </c>
      <c r="G158" s="102" t="s">
        <v>36</v>
      </c>
      <c r="H158" s="104"/>
      <c r="I158" s="105">
        <f>I159+I166</f>
        <v>120000</v>
      </c>
      <c r="J158" s="106">
        <f>J159+J166</f>
        <v>170000</v>
      </c>
      <c r="K158" s="105">
        <f>K159+K166</f>
        <v>270000</v>
      </c>
    </row>
    <row r="159" spans="1:11" s="34" customFormat="1" ht="33.75" customHeight="1">
      <c r="A159" s="39"/>
      <c r="B159" s="42" t="s">
        <v>39</v>
      </c>
      <c r="C159" s="101">
        <v>301</v>
      </c>
      <c r="D159" s="102" t="s">
        <v>99</v>
      </c>
      <c r="E159" s="102" t="s">
        <v>91</v>
      </c>
      <c r="F159" s="103" t="s">
        <v>107</v>
      </c>
      <c r="G159" s="102" t="s">
        <v>40</v>
      </c>
      <c r="H159" s="104"/>
      <c r="I159" s="105">
        <f>I160+I163</f>
        <v>60000</v>
      </c>
      <c r="J159" s="106">
        <f>J160+J163</f>
        <v>110000</v>
      </c>
      <c r="K159" s="105">
        <f>K160+K163</f>
        <v>210000</v>
      </c>
    </row>
    <row r="160" spans="1:11" s="34" customFormat="1" ht="21" customHeight="1">
      <c r="A160" s="39"/>
      <c r="B160" s="42" t="s">
        <v>22</v>
      </c>
      <c r="C160" s="101">
        <v>301</v>
      </c>
      <c r="D160" s="102" t="s">
        <v>99</v>
      </c>
      <c r="E160" s="102" t="s">
        <v>91</v>
      </c>
      <c r="F160" s="103" t="s">
        <v>107</v>
      </c>
      <c r="G160" s="102" t="s">
        <v>40</v>
      </c>
      <c r="H160" s="104" t="s">
        <v>24</v>
      </c>
      <c r="I160" s="105">
        <f aca="true" t="shared" si="20" ref="I160:K161">I161</f>
        <v>30000</v>
      </c>
      <c r="J160" s="106">
        <f t="shared" si="20"/>
        <v>50000</v>
      </c>
      <c r="K160" s="105">
        <f t="shared" si="20"/>
        <v>160000</v>
      </c>
    </row>
    <row r="161" spans="1:11" s="34" customFormat="1" ht="18.75" customHeight="1">
      <c r="A161" s="39"/>
      <c r="B161" s="42" t="s">
        <v>108</v>
      </c>
      <c r="C161" s="101">
        <v>301</v>
      </c>
      <c r="D161" s="102" t="s">
        <v>99</v>
      </c>
      <c r="E161" s="102" t="s">
        <v>91</v>
      </c>
      <c r="F161" s="103" t="s">
        <v>107</v>
      </c>
      <c r="G161" s="102" t="s">
        <v>40</v>
      </c>
      <c r="H161" s="104" t="s">
        <v>38</v>
      </c>
      <c r="I161" s="105">
        <f t="shared" si="20"/>
        <v>30000</v>
      </c>
      <c r="J161" s="106">
        <f t="shared" si="20"/>
        <v>50000</v>
      </c>
      <c r="K161" s="105">
        <f t="shared" si="20"/>
        <v>160000</v>
      </c>
    </row>
    <row r="162" spans="1:11" s="34" customFormat="1" ht="18.75" customHeight="1">
      <c r="A162" s="39"/>
      <c r="B162" s="42" t="s">
        <v>47</v>
      </c>
      <c r="C162" s="101">
        <v>301</v>
      </c>
      <c r="D162" s="102" t="s">
        <v>99</v>
      </c>
      <c r="E162" s="102" t="s">
        <v>91</v>
      </c>
      <c r="F162" s="103" t="s">
        <v>107</v>
      </c>
      <c r="G162" s="102" t="s">
        <v>40</v>
      </c>
      <c r="H162" s="104" t="s">
        <v>48</v>
      </c>
      <c r="I162" s="105">
        <v>30000</v>
      </c>
      <c r="J162" s="106">
        <v>50000</v>
      </c>
      <c r="K162" s="105">
        <v>160000</v>
      </c>
    </row>
    <row r="163" spans="1:11" s="34" customFormat="1" ht="21" customHeight="1">
      <c r="A163" s="39"/>
      <c r="B163" s="41" t="s">
        <v>51</v>
      </c>
      <c r="C163" s="101">
        <v>301</v>
      </c>
      <c r="D163" s="102" t="s">
        <v>99</v>
      </c>
      <c r="E163" s="102" t="s">
        <v>91</v>
      </c>
      <c r="F163" s="103" t="s">
        <v>107</v>
      </c>
      <c r="G163" s="102" t="s">
        <v>40</v>
      </c>
      <c r="H163" s="104" t="s">
        <v>52</v>
      </c>
      <c r="I163" s="105">
        <f>I165</f>
        <v>30000</v>
      </c>
      <c r="J163" s="106">
        <f>J165</f>
        <v>60000</v>
      </c>
      <c r="K163" s="105">
        <f>K165</f>
        <v>50000</v>
      </c>
    </row>
    <row r="164" spans="1:11" s="34" customFormat="1" ht="21" customHeight="1">
      <c r="A164" s="39"/>
      <c r="B164" s="42" t="s">
        <v>172</v>
      </c>
      <c r="C164" s="101">
        <v>301</v>
      </c>
      <c r="D164" s="102" t="s">
        <v>99</v>
      </c>
      <c r="E164" s="102" t="s">
        <v>91</v>
      </c>
      <c r="F164" s="103" t="s">
        <v>107</v>
      </c>
      <c r="G164" s="102" t="s">
        <v>40</v>
      </c>
      <c r="H164" s="104" t="s">
        <v>171</v>
      </c>
      <c r="I164" s="105">
        <f>I165</f>
        <v>30000</v>
      </c>
      <c r="J164" s="106">
        <f>J165</f>
        <v>60000</v>
      </c>
      <c r="K164" s="105">
        <f>K165</f>
        <v>50000</v>
      </c>
    </row>
    <row r="165" spans="1:11" s="34" customFormat="1" ht="20.25" customHeight="1">
      <c r="A165" s="39"/>
      <c r="B165" s="41" t="s">
        <v>57</v>
      </c>
      <c r="C165" s="101">
        <v>301</v>
      </c>
      <c r="D165" s="102" t="s">
        <v>99</v>
      </c>
      <c r="E165" s="102" t="s">
        <v>91</v>
      </c>
      <c r="F165" s="103" t="s">
        <v>107</v>
      </c>
      <c r="G165" s="102" t="s">
        <v>40</v>
      </c>
      <c r="H165" s="104" t="s">
        <v>58</v>
      </c>
      <c r="I165" s="105">
        <v>30000</v>
      </c>
      <c r="J165" s="106">
        <v>60000</v>
      </c>
      <c r="K165" s="105">
        <v>50000</v>
      </c>
    </row>
    <row r="166" spans="1:11" s="34" customFormat="1" ht="20.25" customHeight="1">
      <c r="A166" s="39"/>
      <c r="B166" s="41" t="s">
        <v>174</v>
      </c>
      <c r="C166" s="101">
        <v>301</v>
      </c>
      <c r="D166" s="102" t="s">
        <v>99</v>
      </c>
      <c r="E166" s="102" t="s">
        <v>91</v>
      </c>
      <c r="F166" s="103" t="s">
        <v>107</v>
      </c>
      <c r="G166" s="102" t="s">
        <v>173</v>
      </c>
      <c r="H166" s="104"/>
      <c r="I166" s="105">
        <f>I167</f>
        <v>60000</v>
      </c>
      <c r="J166" s="106">
        <f>J167</f>
        <v>60000</v>
      </c>
      <c r="K166" s="105">
        <f>K167</f>
        <v>60000</v>
      </c>
    </row>
    <row r="167" spans="1:11" s="34" customFormat="1" ht="20.25" customHeight="1" thickBot="1">
      <c r="A167" s="45"/>
      <c r="B167" s="50" t="s">
        <v>45</v>
      </c>
      <c r="C167" s="109">
        <v>301</v>
      </c>
      <c r="D167" s="110" t="s">
        <v>99</v>
      </c>
      <c r="E167" s="110" t="s">
        <v>91</v>
      </c>
      <c r="F167" s="111" t="s">
        <v>107</v>
      </c>
      <c r="G167" s="110" t="s">
        <v>173</v>
      </c>
      <c r="H167" s="112" t="s">
        <v>46</v>
      </c>
      <c r="I167" s="130">
        <v>60000</v>
      </c>
      <c r="J167" s="131">
        <v>60000</v>
      </c>
      <c r="K167" s="130">
        <v>60000</v>
      </c>
    </row>
    <row r="168" spans="1:11" s="34" customFormat="1" ht="24" customHeight="1" thickBot="1">
      <c r="A168" s="58">
        <v>11</v>
      </c>
      <c r="B168" s="61" t="s">
        <v>109</v>
      </c>
      <c r="C168" s="90">
        <v>301</v>
      </c>
      <c r="D168" s="139" t="s">
        <v>99</v>
      </c>
      <c r="E168" s="139" t="s">
        <v>91</v>
      </c>
      <c r="F168" s="140" t="s">
        <v>110</v>
      </c>
      <c r="G168" s="139"/>
      <c r="H168" s="141"/>
      <c r="I168" s="93">
        <f>I170</f>
        <v>45000</v>
      </c>
      <c r="J168" s="94">
        <f>J170</f>
        <v>45000</v>
      </c>
      <c r="K168" s="93">
        <f>K170</f>
        <v>85000</v>
      </c>
    </row>
    <row r="169" spans="1:11" s="34" customFormat="1" ht="37.5" customHeight="1">
      <c r="A169" s="37"/>
      <c r="B169" s="38" t="s">
        <v>167</v>
      </c>
      <c r="C169" s="95">
        <v>301</v>
      </c>
      <c r="D169" s="96" t="s">
        <v>99</v>
      </c>
      <c r="E169" s="96" t="s">
        <v>91</v>
      </c>
      <c r="F169" s="118" t="s">
        <v>110</v>
      </c>
      <c r="G169" s="117" t="s">
        <v>24</v>
      </c>
      <c r="H169" s="125"/>
      <c r="I169" s="99">
        <f aca="true" t="shared" si="21" ref="I169:K170">I170</f>
        <v>45000</v>
      </c>
      <c r="J169" s="100">
        <f t="shared" si="21"/>
        <v>45000</v>
      </c>
      <c r="K169" s="99">
        <f t="shared" si="21"/>
        <v>85000</v>
      </c>
    </row>
    <row r="170" spans="1:11" s="34" customFormat="1" ht="33" customHeight="1">
      <c r="A170" s="39"/>
      <c r="B170" s="42" t="s">
        <v>35</v>
      </c>
      <c r="C170" s="101">
        <v>301</v>
      </c>
      <c r="D170" s="102" t="s">
        <v>99</v>
      </c>
      <c r="E170" s="102" t="s">
        <v>91</v>
      </c>
      <c r="F170" s="121" t="s">
        <v>110</v>
      </c>
      <c r="G170" s="102" t="s">
        <v>36</v>
      </c>
      <c r="H170" s="104"/>
      <c r="I170" s="105">
        <f t="shared" si="21"/>
        <v>45000</v>
      </c>
      <c r="J170" s="106">
        <f t="shared" si="21"/>
        <v>45000</v>
      </c>
      <c r="K170" s="105">
        <f t="shared" si="21"/>
        <v>85000</v>
      </c>
    </row>
    <row r="171" spans="1:11" s="34" customFormat="1" ht="36" customHeight="1">
      <c r="A171" s="39"/>
      <c r="B171" s="42" t="s">
        <v>39</v>
      </c>
      <c r="C171" s="101">
        <v>301</v>
      </c>
      <c r="D171" s="102" t="s">
        <v>99</v>
      </c>
      <c r="E171" s="102" t="s">
        <v>91</v>
      </c>
      <c r="F171" s="121" t="s">
        <v>110</v>
      </c>
      <c r="G171" s="102" t="s">
        <v>40</v>
      </c>
      <c r="H171" s="104"/>
      <c r="I171" s="105">
        <f>I172+I175</f>
        <v>45000</v>
      </c>
      <c r="J171" s="106">
        <f>J172+J175</f>
        <v>45000</v>
      </c>
      <c r="K171" s="105">
        <f>K172+K175</f>
        <v>85000</v>
      </c>
    </row>
    <row r="172" spans="1:11" s="34" customFormat="1" ht="20.25" customHeight="1">
      <c r="A172" s="39"/>
      <c r="B172" s="42" t="s">
        <v>108</v>
      </c>
      <c r="C172" s="101">
        <v>301</v>
      </c>
      <c r="D172" s="102" t="s">
        <v>99</v>
      </c>
      <c r="E172" s="102" t="s">
        <v>91</v>
      </c>
      <c r="F172" s="121" t="s">
        <v>110</v>
      </c>
      <c r="G172" s="102" t="s">
        <v>40</v>
      </c>
      <c r="H172" s="104" t="s">
        <v>38</v>
      </c>
      <c r="I172" s="105">
        <f>I173+I174</f>
        <v>40000</v>
      </c>
      <c r="J172" s="106">
        <f>J173+J174</f>
        <v>40000</v>
      </c>
      <c r="K172" s="105">
        <f>K173+K174</f>
        <v>80000</v>
      </c>
    </row>
    <row r="173" spans="1:11" s="34" customFormat="1" ht="20.25" customHeight="1">
      <c r="A173" s="39"/>
      <c r="B173" s="42" t="s">
        <v>47</v>
      </c>
      <c r="C173" s="101">
        <v>301</v>
      </c>
      <c r="D173" s="102" t="s">
        <v>99</v>
      </c>
      <c r="E173" s="102" t="s">
        <v>91</v>
      </c>
      <c r="F173" s="121" t="s">
        <v>110</v>
      </c>
      <c r="G173" s="102" t="s">
        <v>40</v>
      </c>
      <c r="H173" s="104" t="s">
        <v>48</v>
      </c>
      <c r="I173" s="105">
        <v>20000</v>
      </c>
      <c r="J173" s="106">
        <v>20000</v>
      </c>
      <c r="K173" s="105">
        <v>40000</v>
      </c>
    </row>
    <row r="174" spans="1:11" s="34" customFormat="1" ht="18.75" customHeight="1">
      <c r="A174" s="39"/>
      <c r="B174" s="42" t="s">
        <v>49</v>
      </c>
      <c r="C174" s="101">
        <v>301</v>
      </c>
      <c r="D174" s="102" t="s">
        <v>99</v>
      </c>
      <c r="E174" s="102" t="s">
        <v>91</v>
      </c>
      <c r="F174" s="121" t="s">
        <v>110</v>
      </c>
      <c r="G174" s="102" t="s">
        <v>40</v>
      </c>
      <c r="H174" s="104" t="s">
        <v>50</v>
      </c>
      <c r="I174" s="105">
        <v>20000</v>
      </c>
      <c r="J174" s="106">
        <v>20000</v>
      </c>
      <c r="K174" s="105">
        <v>40000</v>
      </c>
    </row>
    <row r="175" spans="1:11" s="34" customFormat="1" ht="22.5" customHeight="1">
      <c r="A175" s="39"/>
      <c r="B175" s="42" t="s">
        <v>51</v>
      </c>
      <c r="C175" s="101">
        <v>301</v>
      </c>
      <c r="D175" s="122" t="s">
        <v>99</v>
      </c>
      <c r="E175" s="102" t="s">
        <v>91</v>
      </c>
      <c r="F175" s="121" t="s">
        <v>110</v>
      </c>
      <c r="G175" s="102" t="s">
        <v>40</v>
      </c>
      <c r="H175" s="104" t="s">
        <v>52</v>
      </c>
      <c r="I175" s="105">
        <f aca="true" t="shared" si="22" ref="I175:K176">I176</f>
        <v>5000</v>
      </c>
      <c r="J175" s="106">
        <f t="shared" si="22"/>
        <v>5000</v>
      </c>
      <c r="K175" s="105">
        <f t="shared" si="22"/>
        <v>5000</v>
      </c>
    </row>
    <row r="176" spans="1:11" s="34" customFormat="1" ht="22.5" customHeight="1">
      <c r="A176" s="39"/>
      <c r="B176" s="42" t="s">
        <v>172</v>
      </c>
      <c r="C176" s="101">
        <v>301</v>
      </c>
      <c r="D176" s="102" t="s">
        <v>99</v>
      </c>
      <c r="E176" s="102" t="s">
        <v>91</v>
      </c>
      <c r="F176" s="121" t="s">
        <v>110</v>
      </c>
      <c r="G176" s="102" t="s">
        <v>40</v>
      </c>
      <c r="H176" s="104" t="s">
        <v>171</v>
      </c>
      <c r="I176" s="105">
        <f t="shared" si="22"/>
        <v>5000</v>
      </c>
      <c r="J176" s="106">
        <f t="shared" si="22"/>
        <v>5000</v>
      </c>
      <c r="K176" s="105">
        <f t="shared" si="22"/>
        <v>5000</v>
      </c>
    </row>
    <row r="177" spans="1:11" s="34" customFormat="1" ht="20.25" customHeight="1" thickBot="1">
      <c r="A177" s="45"/>
      <c r="B177" s="46" t="s">
        <v>97</v>
      </c>
      <c r="C177" s="109">
        <v>301</v>
      </c>
      <c r="D177" s="110" t="s">
        <v>99</v>
      </c>
      <c r="E177" s="110" t="s">
        <v>91</v>
      </c>
      <c r="F177" s="192" t="s">
        <v>110</v>
      </c>
      <c r="G177" s="110" t="s">
        <v>40</v>
      </c>
      <c r="H177" s="112" t="s">
        <v>58</v>
      </c>
      <c r="I177" s="193">
        <v>5000</v>
      </c>
      <c r="J177" s="194">
        <v>5000</v>
      </c>
      <c r="K177" s="193">
        <v>5000</v>
      </c>
    </row>
    <row r="178" spans="1:11" s="34" customFormat="1" ht="42.75" customHeight="1" thickBot="1">
      <c r="A178" s="58">
        <v>12</v>
      </c>
      <c r="B178" s="61" t="s">
        <v>111</v>
      </c>
      <c r="C178" s="90">
        <v>301</v>
      </c>
      <c r="D178" s="139" t="s">
        <v>99</v>
      </c>
      <c r="E178" s="139" t="s">
        <v>91</v>
      </c>
      <c r="F178" s="140" t="s">
        <v>112</v>
      </c>
      <c r="G178" s="139"/>
      <c r="H178" s="141"/>
      <c r="I178" s="93">
        <f>I180</f>
        <v>66421</v>
      </c>
      <c r="J178" s="94">
        <f>J180</f>
        <v>454321</v>
      </c>
      <c r="K178" s="93">
        <f>K180</f>
        <v>801421</v>
      </c>
    </row>
    <row r="179" spans="1:11" s="34" customFormat="1" ht="35.25" customHeight="1">
      <c r="A179" s="37"/>
      <c r="B179" s="38" t="s">
        <v>167</v>
      </c>
      <c r="C179" s="95">
        <v>301</v>
      </c>
      <c r="D179" s="96" t="s">
        <v>99</v>
      </c>
      <c r="E179" s="96" t="s">
        <v>91</v>
      </c>
      <c r="F179" s="118" t="s">
        <v>112</v>
      </c>
      <c r="G179" s="117" t="s">
        <v>24</v>
      </c>
      <c r="H179" s="125"/>
      <c r="I179" s="99">
        <f>I180</f>
        <v>66421</v>
      </c>
      <c r="J179" s="100">
        <f>J180</f>
        <v>454321</v>
      </c>
      <c r="K179" s="99">
        <f>K180</f>
        <v>801421</v>
      </c>
    </row>
    <row r="180" spans="1:11" s="34" customFormat="1" ht="34.5" customHeight="1">
      <c r="A180" s="39"/>
      <c r="B180" s="42" t="s">
        <v>35</v>
      </c>
      <c r="C180" s="101">
        <v>301</v>
      </c>
      <c r="D180" s="102" t="s">
        <v>99</v>
      </c>
      <c r="E180" s="102" t="s">
        <v>91</v>
      </c>
      <c r="F180" s="121" t="s">
        <v>112</v>
      </c>
      <c r="G180" s="102" t="s">
        <v>36</v>
      </c>
      <c r="H180" s="104"/>
      <c r="I180" s="105">
        <f>I181</f>
        <v>66421</v>
      </c>
      <c r="J180" s="106">
        <f aca="true" t="shared" si="23" ref="J180:K182">J181</f>
        <v>454321</v>
      </c>
      <c r="K180" s="105">
        <f t="shared" si="23"/>
        <v>801421</v>
      </c>
    </row>
    <row r="181" spans="1:11" s="34" customFormat="1" ht="36" customHeight="1">
      <c r="A181" s="39"/>
      <c r="B181" s="42" t="s">
        <v>39</v>
      </c>
      <c r="C181" s="101">
        <v>301</v>
      </c>
      <c r="D181" s="102" t="s">
        <v>99</v>
      </c>
      <c r="E181" s="102" t="s">
        <v>91</v>
      </c>
      <c r="F181" s="121" t="s">
        <v>112</v>
      </c>
      <c r="G181" s="102" t="s">
        <v>40</v>
      </c>
      <c r="H181" s="104"/>
      <c r="I181" s="105">
        <f>I182+I186</f>
        <v>66421</v>
      </c>
      <c r="J181" s="106">
        <f>J182+J186</f>
        <v>454321</v>
      </c>
      <c r="K181" s="105">
        <f>K182+K186</f>
        <v>801421</v>
      </c>
    </row>
    <row r="182" spans="1:11" s="34" customFormat="1" ht="21" customHeight="1">
      <c r="A182" s="39"/>
      <c r="B182" s="42" t="s">
        <v>22</v>
      </c>
      <c r="C182" s="101">
        <v>301</v>
      </c>
      <c r="D182" s="102" t="s">
        <v>99</v>
      </c>
      <c r="E182" s="102" t="s">
        <v>91</v>
      </c>
      <c r="F182" s="121" t="s">
        <v>112</v>
      </c>
      <c r="G182" s="102" t="s">
        <v>40</v>
      </c>
      <c r="H182" s="104" t="s">
        <v>24</v>
      </c>
      <c r="I182" s="105">
        <f>I183</f>
        <v>36421</v>
      </c>
      <c r="J182" s="106">
        <f t="shared" si="23"/>
        <v>384321</v>
      </c>
      <c r="K182" s="105">
        <f t="shared" si="23"/>
        <v>521021</v>
      </c>
    </row>
    <row r="183" spans="1:11" s="34" customFormat="1" ht="21" customHeight="1">
      <c r="A183" s="39"/>
      <c r="B183" s="42" t="s">
        <v>108</v>
      </c>
      <c r="C183" s="101">
        <v>301</v>
      </c>
      <c r="D183" s="102" t="s">
        <v>99</v>
      </c>
      <c r="E183" s="102" t="s">
        <v>91</v>
      </c>
      <c r="F183" s="121" t="s">
        <v>112</v>
      </c>
      <c r="G183" s="102" t="s">
        <v>40</v>
      </c>
      <c r="H183" s="104" t="s">
        <v>38</v>
      </c>
      <c r="I183" s="105">
        <f>I184+I185</f>
        <v>36421</v>
      </c>
      <c r="J183" s="106">
        <f>J184+J185</f>
        <v>384321</v>
      </c>
      <c r="K183" s="105">
        <f>K184+K185</f>
        <v>521021</v>
      </c>
    </row>
    <row r="184" spans="1:11" s="34" customFormat="1" ht="22.5" customHeight="1">
      <c r="A184" s="39"/>
      <c r="B184" s="42" t="s">
        <v>47</v>
      </c>
      <c r="C184" s="101">
        <v>301</v>
      </c>
      <c r="D184" s="102" t="s">
        <v>99</v>
      </c>
      <c r="E184" s="102" t="s">
        <v>91</v>
      </c>
      <c r="F184" s="121" t="s">
        <v>112</v>
      </c>
      <c r="G184" s="102" t="s">
        <v>40</v>
      </c>
      <c r="H184" s="104" t="s">
        <v>48</v>
      </c>
      <c r="I184" s="107">
        <v>26421</v>
      </c>
      <c r="J184" s="108">
        <v>284321</v>
      </c>
      <c r="K184" s="107">
        <v>381021</v>
      </c>
    </row>
    <row r="185" spans="1:11" s="34" customFormat="1" ht="21.75" customHeight="1">
      <c r="A185" s="39"/>
      <c r="B185" s="42" t="s">
        <v>49</v>
      </c>
      <c r="C185" s="101">
        <v>301</v>
      </c>
      <c r="D185" s="102" t="s">
        <v>99</v>
      </c>
      <c r="E185" s="102" t="s">
        <v>91</v>
      </c>
      <c r="F185" s="121" t="s">
        <v>112</v>
      </c>
      <c r="G185" s="102" t="s">
        <v>40</v>
      </c>
      <c r="H185" s="104" t="s">
        <v>50</v>
      </c>
      <c r="I185" s="107">
        <v>10000</v>
      </c>
      <c r="J185" s="108">
        <v>100000</v>
      </c>
      <c r="K185" s="107">
        <v>140000</v>
      </c>
    </row>
    <row r="186" spans="1:11" s="34" customFormat="1" ht="18.75" customHeight="1">
      <c r="A186" s="39"/>
      <c r="B186" s="42" t="s">
        <v>51</v>
      </c>
      <c r="C186" s="101">
        <v>301</v>
      </c>
      <c r="D186" s="102" t="s">
        <v>99</v>
      </c>
      <c r="E186" s="102" t="s">
        <v>91</v>
      </c>
      <c r="F186" s="121" t="s">
        <v>112</v>
      </c>
      <c r="G186" s="102" t="s">
        <v>40</v>
      </c>
      <c r="H186" s="104" t="s">
        <v>52</v>
      </c>
      <c r="I186" s="107">
        <f>I187+I188</f>
        <v>30000</v>
      </c>
      <c r="J186" s="108">
        <f>J187+J188</f>
        <v>70000</v>
      </c>
      <c r="K186" s="107">
        <f>K187+K188</f>
        <v>280400</v>
      </c>
    </row>
    <row r="187" spans="1:11" s="34" customFormat="1" ht="21" customHeight="1">
      <c r="A187" s="39"/>
      <c r="B187" s="42" t="s">
        <v>53</v>
      </c>
      <c r="C187" s="101">
        <v>301</v>
      </c>
      <c r="D187" s="102" t="s">
        <v>99</v>
      </c>
      <c r="E187" s="102" t="s">
        <v>91</v>
      </c>
      <c r="F187" s="121" t="s">
        <v>112</v>
      </c>
      <c r="G187" s="102" t="s">
        <v>40</v>
      </c>
      <c r="H187" s="104" t="s">
        <v>54</v>
      </c>
      <c r="I187" s="107">
        <v>10000</v>
      </c>
      <c r="J187" s="108">
        <v>10000</v>
      </c>
      <c r="K187" s="107">
        <v>200400</v>
      </c>
    </row>
    <row r="188" spans="1:11" s="34" customFormat="1" ht="21" customHeight="1">
      <c r="A188" s="39"/>
      <c r="B188" s="42" t="s">
        <v>172</v>
      </c>
      <c r="C188" s="101">
        <v>301</v>
      </c>
      <c r="D188" s="102" t="s">
        <v>99</v>
      </c>
      <c r="E188" s="102" t="s">
        <v>91</v>
      </c>
      <c r="F188" s="121" t="s">
        <v>112</v>
      </c>
      <c r="G188" s="102" t="s">
        <v>40</v>
      </c>
      <c r="H188" s="104" t="s">
        <v>171</v>
      </c>
      <c r="I188" s="107">
        <f>I189+I190</f>
        <v>20000</v>
      </c>
      <c r="J188" s="108">
        <f>J189+J190</f>
        <v>60000</v>
      </c>
      <c r="K188" s="107">
        <f>K189+K190</f>
        <v>80000</v>
      </c>
    </row>
    <row r="189" spans="1:11" s="34" customFormat="1" ht="21" customHeight="1">
      <c r="A189" s="39"/>
      <c r="B189" s="42" t="s">
        <v>113</v>
      </c>
      <c r="C189" s="101">
        <v>301</v>
      </c>
      <c r="D189" s="102" t="s">
        <v>99</v>
      </c>
      <c r="E189" s="102" t="s">
        <v>91</v>
      </c>
      <c r="F189" s="121" t="s">
        <v>112</v>
      </c>
      <c r="G189" s="102" t="s">
        <v>40</v>
      </c>
      <c r="H189" s="104" t="s">
        <v>114</v>
      </c>
      <c r="I189" s="107">
        <v>10000</v>
      </c>
      <c r="J189" s="108">
        <v>30000</v>
      </c>
      <c r="K189" s="107">
        <v>40000</v>
      </c>
    </row>
    <row r="190" spans="1:11" s="34" customFormat="1" ht="21" customHeight="1">
      <c r="A190" s="39"/>
      <c r="B190" s="42" t="s">
        <v>97</v>
      </c>
      <c r="C190" s="101">
        <v>301</v>
      </c>
      <c r="D190" s="102" t="s">
        <v>99</v>
      </c>
      <c r="E190" s="102" t="s">
        <v>91</v>
      </c>
      <c r="F190" s="121" t="s">
        <v>112</v>
      </c>
      <c r="G190" s="102" t="s">
        <v>40</v>
      </c>
      <c r="H190" s="104" t="s">
        <v>58</v>
      </c>
      <c r="I190" s="107">
        <v>10000</v>
      </c>
      <c r="J190" s="108">
        <v>30000</v>
      </c>
      <c r="K190" s="107">
        <v>40000</v>
      </c>
    </row>
    <row r="191" spans="1:11" s="34" customFormat="1" ht="6" customHeight="1">
      <c r="A191" s="39"/>
      <c r="B191" s="42"/>
      <c r="C191" s="101"/>
      <c r="D191" s="102"/>
      <c r="E191" s="102"/>
      <c r="F191" s="103"/>
      <c r="G191" s="102"/>
      <c r="H191" s="104"/>
      <c r="I191" s="107"/>
      <c r="J191" s="108"/>
      <c r="K191" s="107"/>
    </row>
    <row r="192" spans="1:11" s="34" customFormat="1" ht="22.5" customHeight="1">
      <c r="A192" s="62">
        <v>13</v>
      </c>
      <c r="B192" s="63" t="s">
        <v>115</v>
      </c>
      <c r="C192" s="195">
        <v>301</v>
      </c>
      <c r="D192" s="196" t="s">
        <v>72</v>
      </c>
      <c r="E192" s="196" t="s">
        <v>72</v>
      </c>
      <c r="F192" s="197"/>
      <c r="G192" s="196"/>
      <c r="H192" s="198"/>
      <c r="I192" s="199">
        <f aca="true" t="shared" si="24" ref="I192:K195">I193</f>
        <v>20000</v>
      </c>
      <c r="J192" s="200">
        <f t="shared" si="24"/>
        <v>0</v>
      </c>
      <c r="K192" s="199">
        <f t="shared" si="24"/>
        <v>0</v>
      </c>
    </row>
    <row r="193" spans="1:11" s="34" customFormat="1" ht="69" customHeight="1">
      <c r="A193" s="39"/>
      <c r="B193" s="42" t="s">
        <v>214</v>
      </c>
      <c r="C193" s="101">
        <v>301</v>
      </c>
      <c r="D193" s="102" t="s">
        <v>72</v>
      </c>
      <c r="E193" s="102" t="s">
        <v>72</v>
      </c>
      <c r="F193" s="121" t="s">
        <v>16</v>
      </c>
      <c r="G193" s="122"/>
      <c r="H193" s="123"/>
      <c r="I193" s="105">
        <f t="shared" si="24"/>
        <v>20000</v>
      </c>
      <c r="J193" s="106">
        <f t="shared" si="24"/>
        <v>0</v>
      </c>
      <c r="K193" s="105">
        <f t="shared" si="24"/>
        <v>0</v>
      </c>
    </row>
    <row r="194" spans="1:11" s="34" customFormat="1" ht="69.75" customHeight="1">
      <c r="A194" s="39"/>
      <c r="B194" s="42" t="s">
        <v>215</v>
      </c>
      <c r="C194" s="101">
        <v>301</v>
      </c>
      <c r="D194" s="102" t="s">
        <v>72</v>
      </c>
      <c r="E194" s="102" t="s">
        <v>72</v>
      </c>
      <c r="F194" s="121" t="s">
        <v>216</v>
      </c>
      <c r="G194" s="122"/>
      <c r="H194" s="123"/>
      <c r="I194" s="105">
        <f t="shared" si="24"/>
        <v>20000</v>
      </c>
      <c r="J194" s="106">
        <f t="shared" si="24"/>
        <v>0</v>
      </c>
      <c r="K194" s="105">
        <f t="shared" si="24"/>
        <v>0</v>
      </c>
    </row>
    <row r="195" spans="1:11" s="34" customFormat="1" ht="23.25" customHeight="1">
      <c r="A195" s="39"/>
      <c r="B195" s="64" t="s">
        <v>116</v>
      </c>
      <c r="C195" s="101">
        <v>301</v>
      </c>
      <c r="D195" s="102" t="s">
        <v>72</v>
      </c>
      <c r="E195" s="102" t="s">
        <v>72</v>
      </c>
      <c r="F195" s="103" t="s">
        <v>217</v>
      </c>
      <c r="G195" s="102"/>
      <c r="H195" s="104"/>
      <c r="I195" s="105">
        <f t="shared" si="24"/>
        <v>20000</v>
      </c>
      <c r="J195" s="106">
        <f t="shared" si="24"/>
        <v>0</v>
      </c>
      <c r="K195" s="105">
        <f t="shared" si="24"/>
        <v>0</v>
      </c>
    </row>
    <row r="196" spans="1:11" s="34" customFormat="1" ht="35.25" customHeight="1">
      <c r="A196" s="39"/>
      <c r="B196" s="42" t="s">
        <v>35</v>
      </c>
      <c r="C196" s="101">
        <v>301</v>
      </c>
      <c r="D196" s="102" t="s">
        <v>72</v>
      </c>
      <c r="E196" s="102" t="s">
        <v>72</v>
      </c>
      <c r="F196" s="103" t="s">
        <v>217</v>
      </c>
      <c r="G196" s="102" t="s">
        <v>36</v>
      </c>
      <c r="H196" s="104"/>
      <c r="I196" s="105">
        <f>I197</f>
        <v>20000</v>
      </c>
      <c r="J196" s="106">
        <f aca="true" t="shared" si="25" ref="J196:K198">J197</f>
        <v>0</v>
      </c>
      <c r="K196" s="105">
        <f t="shared" si="25"/>
        <v>0</v>
      </c>
    </row>
    <row r="197" spans="1:11" s="34" customFormat="1" ht="32.25" customHeight="1">
      <c r="A197" s="39"/>
      <c r="B197" s="42" t="s">
        <v>39</v>
      </c>
      <c r="C197" s="101">
        <v>301</v>
      </c>
      <c r="D197" s="102" t="s">
        <v>72</v>
      </c>
      <c r="E197" s="102" t="s">
        <v>72</v>
      </c>
      <c r="F197" s="103" t="s">
        <v>217</v>
      </c>
      <c r="G197" s="102" t="s">
        <v>40</v>
      </c>
      <c r="H197" s="104"/>
      <c r="I197" s="105">
        <f>I198</f>
        <v>20000</v>
      </c>
      <c r="J197" s="106">
        <f t="shared" si="25"/>
        <v>0</v>
      </c>
      <c r="K197" s="105">
        <f t="shared" si="25"/>
        <v>0</v>
      </c>
    </row>
    <row r="198" spans="1:11" s="34" customFormat="1" ht="22.5" customHeight="1">
      <c r="A198" s="39"/>
      <c r="B198" s="42" t="s">
        <v>22</v>
      </c>
      <c r="C198" s="101">
        <v>301</v>
      </c>
      <c r="D198" s="102" t="s">
        <v>72</v>
      </c>
      <c r="E198" s="102" t="s">
        <v>72</v>
      </c>
      <c r="F198" s="103" t="s">
        <v>217</v>
      </c>
      <c r="G198" s="102" t="s">
        <v>40</v>
      </c>
      <c r="H198" s="104" t="s">
        <v>52</v>
      </c>
      <c r="I198" s="105">
        <f>I199</f>
        <v>20000</v>
      </c>
      <c r="J198" s="106">
        <f t="shared" si="25"/>
        <v>0</v>
      </c>
      <c r="K198" s="105">
        <f t="shared" si="25"/>
        <v>0</v>
      </c>
    </row>
    <row r="199" spans="1:11" s="34" customFormat="1" ht="32.25" customHeight="1">
      <c r="A199" s="39"/>
      <c r="B199" s="42" t="s">
        <v>117</v>
      </c>
      <c r="C199" s="101">
        <v>301</v>
      </c>
      <c r="D199" s="102" t="s">
        <v>72</v>
      </c>
      <c r="E199" s="102" t="s">
        <v>72</v>
      </c>
      <c r="F199" s="103" t="s">
        <v>217</v>
      </c>
      <c r="G199" s="102" t="s">
        <v>40</v>
      </c>
      <c r="H199" s="104" t="s">
        <v>118</v>
      </c>
      <c r="I199" s="107">
        <v>20000</v>
      </c>
      <c r="J199" s="108">
        <v>0</v>
      </c>
      <c r="K199" s="107"/>
    </row>
    <row r="200" spans="1:11" s="34" customFormat="1" ht="6" customHeight="1" thickBot="1">
      <c r="A200" s="45"/>
      <c r="B200" s="50"/>
      <c r="C200" s="109"/>
      <c r="D200" s="110"/>
      <c r="E200" s="110"/>
      <c r="F200" s="111"/>
      <c r="G200" s="110"/>
      <c r="H200" s="136"/>
      <c r="I200" s="149"/>
      <c r="J200" s="150"/>
      <c r="K200" s="149"/>
    </row>
    <row r="201" spans="1:11" s="34" customFormat="1" ht="24.75" customHeight="1" thickBot="1">
      <c r="A201" s="58">
        <v>14</v>
      </c>
      <c r="B201" s="36" t="s">
        <v>119</v>
      </c>
      <c r="C201" s="90">
        <v>301</v>
      </c>
      <c r="D201" s="139" t="s">
        <v>120</v>
      </c>
      <c r="E201" s="139" t="s">
        <v>121</v>
      </c>
      <c r="F201" s="140"/>
      <c r="G201" s="139"/>
      <c r="H201" s="141"/>
      <c r="I201" s="93">
        <f>I202</f>
        <v>971400</v>
      </c>
      <c r="J201" s="94">
        <f>J202</f>
        <v>1111400</v>
      </c>
      <c r="K201" s="93">
        <f>K202</f>
        <v>1351400</v>
      </c>
    </row>
    <row r="202" spans="1:11" s="34" customFormat="1" ht="86.25" customHeight="1">
      <c r="A202" s="37"/>
      <c r="B202" s="59" t="s">
        <v>186</v>
      </c>
      <c r="C202" s="201">
        <v>301</v>
      </c>
      <c r="D202" s="202" t="s">
        <v>120</v>
      </c>
      <c r="E202" s="202" t="s">
        <v>14</v>
      </c>
      <c r="F202" s="203" t="s">
        <v>185</v>
      </c>
      <c r="G202" s="202"/>
      <c r="H202" s="204"/>
      <c r="I202" s="205">
        <f>I203+I242</f>
        <v>971400</v>
      </c>
      <c r="J202" s="206">
        <f>J203+J242</f>
        <v>1111400</v>
      </c>
      <c r="K202" s="205">
        <f>K203+K242</f>
        <v>1351400</v>
      </c>
    </row>
    <row r="203" spans="1:11" s="34" customFormat="1" ht="24" customHeight="1">
      <c r="A203" s="39"/>
      <c r="B203" s="63" t="s">
        <v>187</v>
      </c>
      <c r="C203" s="195">
        <v>301</v>
      </c>
      <c r="D203" s="196" t="s">
        <v>120</v>
      </c>
      <c r="E203" s="196" t="s">
        <v>14</v>
      </c>
      <c r="F203" s="197" t="s">
        <v>122</v>
      </c>
      <c r="G203" s="196"/>
      <c r="H203" s="198"/>
      <c r="I203" s="199">
        <f>I204+I218+I232+I240</f>
        <v>702000</v>
      </c>
      <c r="J203" s="200">
        <f>J204+J218+J232+J240</f>
        <v>842000</v>
      </c>
      <c r="K203" s="199">
        <f>K204+K218+K232+K240</f>
        <v>1082000</v>
      </c>
    </row>
    <row r="204" spans="1:11" s="34" customFormat="1" ht="26.25" customHeight="1">
      <c r="A204" s="39"/>
      <c r="B204" s="42" t="s">
        <v>123</v>
      </c>
      <c r="C204" s="101">
        <v>301</v>
      </c>
      <c r="D204" s="102" t="s">
        <v>120</v>
      </c>
      <c r="E204" s="102" t="s">
        <v>14</v>
      </c>
      <c r="F204" s="121" t="s">
        <v>122</v>
      </c>
      <c r="G204" s="102" t="s">
        <v>23</v>
      </c>
      <c r="H204" s="104"/>
      <c r="I204" s="105">
        <f>I205+I210+I214</f>
        <v>468500</v>
      </c>
      <c r="J204" s="106">
        <f>J205+J210+J214</f>
        <v>468500</v>
      </c>
      <c r="K204" s="105">
        <f>K205+K210+K214</f>
        <v>468500</v>
      </c>
    </row>
    <row r="205" spans="1:11" s="34" customFormat="1" ht="86.25" customHeight="1">
      <c r="A205" s="39"/>
      <c r="B205" s="42" t="s">
        <v>188</v>
      </c>
      <c r="C205" s="101">
        <v>301</v>
      </c>
      <c r="D205" s="102" t="s">
        <v>120</v>
      </c>
      <c r="E205" s="102" t="s">
        <v>14</v>
      </c>
      <c r="F205" s="121" t="s">
        <v>122</v>
      </c>
      <c r="G205" s="102" t="s">
        <v>124</v>
      </c>
      <c r="H205" s="104"/>
      <c r="I205" s="105">
        <f aca="true" t="shared" si="26" ref="I205:K206">I206</f>
        <v>346500</v>
      </c>
      <c r="J205" s="106">
        <f t="shared" si="26"/>
        <v>346500</v>
      </c>
      <c r="K205" s="105">
        <f t="shared" si="26"/>
        <v>346500</v>
      </c>
    </row>
    <row r="206" spans="1:11" s="34" customFormat="1" ht="21" customHeight="1">
      <c r="A206" s="39"/>
      <c r="B206" s="42" t="s">
        <v>189</v>
      </c>
      <c r="C206" s="101">
        <v>301</v>
      </c>
      <c r="D206" s="102" t="s">
        <v>120</v>
      </c>
      <c r="E206" s="102" t="s">
        <v>14</v>
      </c>
      <c r="F206" s="121" t="s">
        <v>122</v>
      </c>
      <c r="G206" s="102" t="s">
        <v>125</v>
      </c>
      <c r="H206" s="104"/>
      <c r="I206" s="105">
        <f t="shared" si="26"/>
        <v>346500</v>
      </c>
      <c r="J206" s="106">
        <f t="shared" si="26"/>
        <v>346500</v>
      </c>
      <c r="K206" s="105">
        <f t="shared" si="26"/>
        <v>346500</v>
      </c>
    </row>
    <row r="207" spans="1:11" s="34" customFormat="1" ht="21" customHeight="1">
      <c r="A207" s="39"/>
      <c r="B207" s="42" t="s">
        <v>22</v>
      </c>
      <c r="C207" s="101">
        <v>301</v>
      </c>
      <c r="D207" s="102" t="s">
        <v>120</v>
      </c>
      <c r="E207" s="102" t="s">
        <v>14</v>
      </c>
      <c r="F207" s="121" t="s">
        <v>122</v>
      </c>
      <c r="G207" s="102" t="s">
        <v>125</v>
      </c>
      <c r="H207" s="104" t="s">
        <v>24</v>
      </c>
      <c r="I207" s="105">
        <f aca="true" t="shared" si="27" ref="I207:K208">I208</f>
        <v>346500</v>
      </c>
      <c r="J207" s="106">
        <f t="shared" si="27"/>
        <v>346500</v>
      </c>
      <c r="K207" s="105">
        <f t="shared" si="27"/>
        <v>346500</v>
      </c>
    </row>
    <row r="208" spans="1:11" s="34" customFormat="1" ht="21.75" customHeight="1">
      <c r="A208" s="39"/>
      <c r="B208" s="41" t="s">
        <v>25</v>
      </c>
      <c r="C208" s="101">
        <v>301</v>
      </c>
      <c r="D208" s="102" t="s">
        <v>120</v>
      </c>
      <c r="E208" s="102" t="s">
        <v>14</v>
      </c>
      <c r="F208" s="121" t="s">
        <v>122</v>
      </c>
      <c r="G208" s="102" t="s">
        <v>125</v>
      </c>
      <c r="H208" s="104" t="s">
        <v>27</v>
      </c>
      <c r="I208" s="105">
        <f>I209</f>
        <v>346500</v>
      </c>
      <c r="J208" s="106">
        <f t="shared" si="27"/>
        <v>346500</v>
      </c>
      <c r="K208" s="105">
        <f t="shared" si="27"/>
        <v>346500</v>
      </c>
    </row>
    <row r="209" spans="1:11" s="34" customFormat="1" ht="21.75" customHeight="1">
      <c r="A209" s="39"/>
      <c r="B209" s="41" t="s">
        <v>29</v>
      </c>
      <c r="C209" s="101">
        <v>301</v>
      </c>
      <c r="D209" s="102" t="s">
        <v>120</v>
      </c>
      <c r="E209" s="102" t="s">
        <v>14</v>
      </c>
      <c r="F209" s="121" t="s">
        <v>122</v>
      </c>
      <c r="G209" s="102" t="s">
        <v>125</v>
      </c>
      <c r="H209" s="104" t="s">
        <v>31</v>
      </c>
      <c r="I209" s="107">
        <v>346500</v>
      </c>
      <c r="J209" s="108">
        <v>346500</v>
      </c>
      <c r="K209" s="107">
        <v>346500</v>
      </c>
    </row>
    <row r="210" spans="1:11" s="34" customFormat="1" ht="35.25" customHeight="1">
      <c r="A210" s="39"/>
      <c r="B210" s="41" t="s">
        <v>190</v>
      </c>
      <c r="C210" s="101">
        <v>301</v>
      </c>
      <c r="D210" s="102" t="s">
        <v>120</v>
      </c>
      <c r="E210" s="102" t="s">
        <v>14</v>
      </c>
      <c r="F210" s="121" t="s">
        <v>122</v>
      </c>
      <c r="G210" s="102" t="s">
        <v>126</v>
      </c>
      <c r="H210" s="104"/>
      <c r="I210" s="107">
        <f aca="true" t="shared" si="28" ref="I210:K212">I211</f>
        <v>17000</v>
      </c>
      <c r="J210" s="108">
        <f t="shared" si="28"/>
        <v>17000</v>
      </c>
      <c r="K210" s="107">
        <f t="shared" si="28"/>
        <v>17000</v>
      </c>
    </row>
    <row r="211" spans="1:11" s="34" customFormat="1" ht="18.75" customHeight="1">
      <c r="A211" s="39"/>
      <c r="B211" s="42" t="s">
        <v>22</v>
      </c>
      <c r="C211" s="101">
        <v>301</v>
      </c>
      <c r="D211" s="102" t="s">
        <v>120</v>
      </c>
      <c r="E211" s="102" t="s">
        <v>14</v>
      </c>
      <c r="F211" s="121" t="s">
        <v>122</v>
      </c>
      <c r="G211" s="102" t="s">
        <v>126</v>
      </c>
      <c r="H211" s="104" t="s">
        <v>24</v>
      </c>
      <c r="I211" s="107">
        <f t="shared" si="28"/>
        <v>17000</v>
      </c>
      <c r="J211" s="108">
        <f t="shared" si="28"/>
        <v>17000</v>
      </c>
      <c r="K211" s="107">
        <f t="shared" si="28"/>
        <v>17000</v>
      </c>
    </row>
    <row r="212" spans="1:11" s="34" customFormat="1" ht="24.75" customHeight="1">
      <c r="A212" s="39"/>
      <c r="B212" s="42" t="s">
        <v>25</v>
      </c>
      <c r="C212" s="101">
        <v>301</v>
      </c>
      <c r="D212" s="102" t="s">
        <v>120</v>
      </c>
      <c r="E212" s="102" t="s">
        <v>14</v>
      </c>
      <c r="F212" s="121" t="s">
        <v>122</v>
      </c>
      <c r="G212" s="102" t="s">
        <v>126</v>
      </c>
      <c r="H212" s="104" t="s">
        <v>27</v>
      </c>
      <c r="I212" s="107">
        <f t="shared" si="28"/>
        <v>17000</v>
      </c>
      <c r="J212" s="108">
        <f t="shared" si="28"/>
        <v>17000</v>
      </c>
      <c r="K212" s="107">
        <f t="shared" si="28"/>
        <v>17000</v>
      </c>
    </row>
    <row r="213" spans="1:11" s="34" customFormat="1" ht="37.5" customHeight="1">
      <c r="A213" s="39"/>
      <c r="B213" s="41" t="s">
        <v>191</v>
      </c>
      <c r="C213" s="101">
        <v>301</v>
      </c>
      <c r="D213" s="102" t="s">
        <v>120</v>
      </c>
      <c r="E213" s="102" t="s">
        <v>14</v>
      </c>
      <c r="F213" s="121" t="s">
        <v>122</v>
      </c>
      <c r="G213" s="102" t="s">
        <v>126</v>
      </c>
      <c r="H213" s="104" t="s">
        <v>127</v>
      </c>
      <c r="I213" s="107">
        <v>17000</v>
      </c>
      <c r="J213" s="108">
        <v>17000</v>
      </c>
      <c r="K213" s="107">
        <v>17000</v>
      </c>
    </row>
    <row r="214" spans="1:11" s="34" customFormat="1" ht="54.75" customHeight="1">
      <c r="A214" s="39"/>
      <c r="B214" s="41" t="s">
        <v>192</v>
      </c>
      <c r="C214" s="101">
        <v>301</v>
      </c>
      <c r="D214" s="102" t="s">
        <v>120</v>
      </c>
      <c r="E214" s="102" t="s">
        <v>14</v>
      </c>
      <c r="F214" s="121" t="s">
        <v>122</v>
      </c>
      <c r="G214" s="102" t="s">
        <v>128</v>
      </c>
      <c r="H214" s="104"/>
      <c r="I214" s="107">
        <f aca="true" t="shared" si="29" ref="I214:K216">I215</f>
        <v>105000</v>
      </c>
      <c r="J214" s="108">
        <f t="shared" si="29"/>
        <v>105000</v>
      </c>
      <c r="K214" s="107">
        <f t="shared" si="29"/>
        <v>105000</v>
      </c>
    </row>
    <row r="215" spans="1:11" s="34" customFormat="1" ht="19.5" customHeight="1">
      <c r="A215" s="39"/>
      <c r="B215" s="42" t="s">
        <v>22</v>
      </c>
      <c r="C215" s="101">
        <v>301</v>
      </c>
      <c r="D215" s="102" t="s">
        <v>120</v>
      </c>
      <c r="E215" s="102" t="s">
        <v>14</v>
      </c>
      <c r="F215" s="121" t="s">
        <v>122</v>
      </c>
      <c r="G215" s="102" t="s">
        <v>128</v>
      </c>
      <c r="H215" s="104" t="s">
        <v>24</v>
      </c>
      <c r="I215" s="107">
        <f t="shared" si="29"/>
        <v>105000</v>
      </c>
      <c r="J215" s="108">
        <f t="shared" si="29"/>
        <v>105000</v>
      </c>
      <c r="K215" s="107">
        <f t="shared" si="29"/>
        <v>105000</v>
      </c>
    </row>
    <row r="216" spans="1:11" s="34" customFormat="1" ht="22.5" customHeight="1">
      <c r="A216" s="39"/>
      <c r="B216" s="41" t="s">
        <v>25</v>
      </c>
      <c r="C216" s="101">
        <v>301</v>
      </c>
      <c r="D216" s="102" t="s">
        <v>120</v>
      </c>
      <c r="E216" s="102" t="s">
        <v>14</v>
      </c>
      <c r="F216" s="121" t="s">
        <v>122</v>
      </c>
      <c r="G216" s="102" t="s">
        <v>128</v>
      </c>
      <c r="H216" s="104" t="s">
        <v>27</v>
      </c>
      <c r="I216" s="107">
        <f t="shared" si="29"/>
        <v>105000</v>
      </c>
      <c r="J216" s="108">
        <f t="shared" si="29"/>
        <v>105000</v>
      </c>
      <c r="K216" s="107">
        <f t="shared" si="29"/>
        <v>105000</v>
      </c>
    </row>
    <row r="217" spans="1:11" s="34" customFormat="1" ht="22.5" customHeight="1">
      <c r="A217" s="39"/>
      <c r="B217" s="41" t="s">
        <v>32</v>
      </c>
      <c r="C217" s="101">
        <v>301</v>
      </c>
      <c r="D217" s="102" t="s">
        <v>120</v>
      </c>
      <c r="E217" s="102" t="s">
        <v>14</v>
      </c>
      <c r="F217" s="121" t="s">
        <v>122</v>
      </c>
      <c r="G217" s="102" t="s">
        <v>128</v>
      </c>
      <c r="H217" s="104" t="s">
        <v>34</v>
      </c>
      <c r="I217" s="107">
        <v>105000</v>
      </c>
      <c r="J217" s="108">
        <v>105000</v>
      </c>
      <c r="K217" s="107">
        <v>105000</v>
      </c>
    </row>
    <row r="218" spans="1:11" s="34" customFormat="1" ht="39" customHeight="1">
      <c r="A218" s="39"/>
      <c r="B218" s="41" t="s">
        <v>167</v>
      </c>
      <c r="C218" s="101">
        <v>301</v>
      </c>
      <c r="D218" s="102" t="s">
        <v>120</v>
      </c>
      <c r="E218" s="102" t="s">
        <v>14</v>
      </c>
      <c r="F218" s="121" t="s">
        <v>122</v>
      </c>
      <c r="G218" s="102" t="s">
        <v>24</v>
      </c>
      <c r="H218" s="104"/>
      <c r="I218" s="107">
        <f>I219</f>
        <v>214000</v>
      </c>
      <c r="J218" s="108">
        <f>J219</f>
        <v>354000</v>
      </c>
      <c r="K218" s="107">
        <f>K219</f>
        <v>594000</v>
      </c>
    </row>
    <row r="219" spans="1:11" s="34" customFormat="1" ht="39" customHeight="1">
      <c r="A219" s="39"/>
      <c r="B219" s="42" t="s">
        <v>35</v>
      </c>
      <c r="C219" s="101">
        <v>301</v>
      </c>
      <c r="D219" s="102" t="s">
        <v>120</v>
      </c>
      <c r="E219" s="102" t="s">
        <v>14</v>
      </c>
      <c r="F219" s="121" t="s">
        <v>122</v>
      </c>
      <c r="G219" s="102" t="s">
        <v>36</v>
      </c>
      <c r="H219" s="104" t="s">
        <v>129</v>
      </c>
      <c r="I219" s="107">
        <f>I220+I230</f>
        <v>214000</v>
      </c>
      <c r="J219" s="108">
        <f>J220+J230</f>
        <v>354000</v>
      </c>
      <c r="K219" s="107">
        <f>K220+K230</f>
        <v>594000</v>
      </c>
    </row>
    <row r="220" spans="1:11" s="34" customFormat="1" ht="39" customHeight="1">
      <c r="A220" s="39"/>
      <c r="B220" s="42" t="s">
        <v>39</v>
      </c>
      <c r="C220" s="101">
        <v>301</v>
      </c>
      <c r="D220" s="102" t="s">
        <v>120</v>
      </c>
      <c r="E220" s="102" t="s">
        <v>14</v>
      </c>
      <c r="F220" s="121" t="s">
        <v>122</v>
      </c>
      <c r="G220" s="102" t="s">
        <v>40</v>
      </c>
      <c r="H220" s="104"/>
      <c r="I220" s="107">
        <f>I222+I225</f>
        <v>154000</v>
      </c>
      <c r="J220" s="108">
        <f>J222+J225</f>
        <v>294000</v>
      </c>
      <c r="K220" s="107">
        <f>K222+K225</f>
        <v>534000</v>
      </c>
    </row>
    <row r="221" spans="1:11" s="34" customFormat="1" ht="23.25" customHeight="1">
      <c r="A221" s="39"/>
      <c r="B221" s="42" t="s">
        <v>22</v>
      </c>
      <c r="C221" s="101">
        <v>301</v>
      </c>
      <c r="D221" s="102" t="s">
        <v>120</v>
      </c>
      <c r="E221" s="102" t="s">
        <v>14</v>
      </c>
      <c r="F221" s="121" t="s">
        <v>122</v>
      </c>
      <c r="G221" s="102" t="s">
        <v>40</v>
      </c>
      <c r="H221" s="104" t="s">
        <v>24</v>
      </c>
      <c r="I221" s="107">
        <f>I222</f>
        <v>84000</v>
      </c>
      <c r="J221" s="108">
        <f>J222</f>
        <v>174000</v>
      </c>
      <c r="K221" s="107">
        <f>K222</f>
        <v>224000</v>
      </c>
    </row>
    <row r="222" spans="1:11" s="34" customFormat="1" ht="23.25" customHeight="1">
      <c r="A222" s="39"/>
      <c r="B222" s="42" t="s">
        <v>37</v>
      </c>
      <c r="C222" s="101">
        <v>301</v>
      </c>
      <c r="D222" s="102" t="s">
        <v>120</v>
      </c>
      <c r="E222" s="102" t="s">
        <v>14</v>
      </c>
      <c r="F222" s="121" t="s">
        <v>122</v>
      </c>
      <c r="G222" s="102" t="s">
        <v>40</v>
      </c>
      <c r="H222" s="104" t="s">
        <v>38</v>
      </c>
      <c r="I222" s="107">
        <f>I223+I224</f>
        <v>84000</v>
      </c>
      <c r="J222" s="108">
        <f>J223+J224</f>
        <v>174000</v>
      </c>
      <c r="K222" s="107">
        <f>K223+K224</f>
        <v>224000</v>
      </c>
    </row>
    <row r="223" spans="1:11" s="34" customFormat="1" ht="23.25" customHeight="1">
      <c r="A223" s="39"/>
      <c r="B223" s="42" t="s">
        <v>47</v>
      </c>
      <c r="C223" s="101">
        <v>301</v>
      </c>
      <c r="D223" s="102" t="s">
        <v>120</v>
      </c>
      <c r="E223" s="102" t="s">
        <v>14</v>
      </c>
      <c r="F223" s="121" t="s">
        <v>122</v>
      </c>
      <c r="G223" s="102" t="s">
        <v>40</v>
      </c>
      <c r="H223" s="104" t="s">
        <v>48</v>
      </c>
      <c r="I223" s="107">
        <v>60000</v>
      </c>
      <c r="J223" s="108">
        <v>150000</v>
      </c>
      <c r="K223" s="107">
        <v>200000</v>
      </c>
    </row>
    <row r="224" spans="1:11" s="34" customFormat="1" ht="23.25" customHeight="1">
      <c r="A224" s="39"/>
      <c r="B224" s="42" t="s">
        <v>49</v>
      </c>
      <c r="C224" s="101">
        <v>301</v>
      </c>
      <c r="D224" s="102" t="s">
        <v>120</v>
      </c>
      <c r="E224" s="102" t="s">
        <v>14</v>
      </c>
      <c r="F224" s="121" t="s">
        <v>122</v>
      </c>
      <c r="G224" s="102" t="s">
        <v>40</v>
      </c>
      <c r="H224" s="104" t="s">
        <v>50</v>
      </c>
      <c r="I224" s="107">
        <v>24000</v>
      </c>
      <c r="J224" s="108">
        <v>24000</v>
      </c>
      <c r="K224" s="107">
        <v>24000</v>
      </c>
    </row>
    <row r="225" spans="1:11" s="34" customFormat="1" ht="23.25" customHeight="1">
      <c r="A225" s="39"/>
      <c r="B225" s="42" t="s">
        <v>51</v>
      </c>
      <c r="C225" s="101">
        <v>301</v>
      </c>
      <c r="D225" s="102" t="s">
        <v>120</v>
      </c>
      <c r="E225" s="102" t="s">
        <v>14</v>
      </c>
      <c r="F225" s="121" t="s">
        <v>122</v>
      </c>
      <c r="G225" s="102" t="s">
        <v>40</v>
      </c>
      <c r="H225" s="104" t="s">
        <v>52</v>
      </c>
      <c r="I225" s="105">
        <f>I226+I227</f>
        <v>70000</v>
      </c>
      <c r="J225" s="106">
        <f>J226+J227</f>
        <v>120000</v>
      </c>
      <c r="K225" s="105">
        <f>K226+K227</f>
        <v>310000</v>
      </c>
    </row>
    <row r="226" spans="1:11" s="34" customFormat="1" ht="23.25" customHeight="1">
      <c r="A226" s="39"/>
      <c r="B226" s="42" t="s">
        <v>53</v>
      </c>
      <c r="C226" s="101">
        <v>301</v>
      </c>
      <c r="D226" s="102" t="s">
        <v>120</v>
      </c>
      <c r="E226" s="102" t="s">
        <v>14</v>
      </c>
      <c r="F226" s="121" t="s">
        <v>122</v>
      </c>
      <c r="G226" s="102" t="s">
        <v>40</v>
      </c>
      <c r="H226" s="104" t="s">
        <v>54</v>
      </c>
      <c r="I226" s="107">
        <v>10000</v>
      </c>
      <c r="J226" s="108">
        <v>10000</v>
      </c>
      <c r="K226" s="107">
        <v>50000</v>
      </c>
    </row>
    <row r="227" spans="1:11" s="34" customFormat="1" ht="23.25" customHeight="1">
      <c r="A227" s="39"/>
      <c r="B227" s="42" t="s">
        <v>172</v>
      </c>
      <c r="C227" s="101">
        <v>301</v>
      </c>
      <c r="D227" s="102" t="s">
        <v>120</v>
      </c>
      <c r="E227" s="102" t="s">
        <v>14</v>
      </c>
      <c r="F227" s="121" t="s">
        <v>122</v>
      </c>
      <c r="G227" s="102" t="s">
        <v>40</v>
      </c>
      <c r="H227" s="104" t="s">
        <v>171</v>
      </c>
      <c r="I227" s="107">
        <f>I228+I229</f>
        <v>60000</v>
      </c>
      <c r="J227" s="108">
        <f>J228+J229</f>
        <v>110000</v>
      </c>
      <c r="K227" s="107">
        <f>K228+K229</f>
        <v>260000</v>
      </c>
    </row>
    <row r="228" spans="1:11" s="34" customFormat="1" ht="23.25" customHeight="1">
      <c r="A228" s="39"/>
      <c r="B228" s="42" t="s">
        <v>97</v>
      </c>
      <c r="C228" s="101">
        <v>301</v>
      </c>
      <c r="D228" s="102" t="s">
        <v>120</v>
      </c>
      <c r="E228" s="102" t="s">
        <v>14</v>
      </c>
      <c r="F228" s="121" t="s">
        <v>122</v>
      </c>
      <c r="G228" s="102" t="s">
        <v>40</v>
      </c>
      <c r="H228" s="104" t="s">
        <v>58</v>
      </c>
      <c r="I228" s="107">
        <v>10000</v>
      </c>
      <c r="J228" s="108">
        <v>10000</v>
      </c>
      <c r="K228" s="107">
        <v>10000</v>
      </c>
    </row>
    <row r="229" spans="1:11" s="34" customFormat="1" ht="35.25" customHeight="1">
      <c r="A229" s="39"/>
      <c r="B229" s="42" t="s">
        <v>117</v>
      </c>
      <c r="C229" s="101">
        <v>301</v>
      </c>
      <c r="D229" s="102" t="s">
        <v>120</v>
      </c>
      <c r="E229" s="102" t="s">
        <v>14</v>
      </c>
      <c r="F229" s="121" t="s">
        <v>122</v>
      </c>
      <c r="G229" s="102" t="s">
        <v>40</v>
      </c>
      <c r="H229" s="104" t="s">
        <v>118</v>
      </c>
      <c r="I229" s="107">
        <v>50000</v>
      </c>
      <c r="J229" s="108">
        <v>100000</v>
      </c>
      <c r="K229" s="107">
        <v>250000</v>
      </c>
    </row>
    <row r="230" spans="1:11" s="34" customFormat="1" ht="21.75" customHeight="1">
      <c r="A230" s="39"/>
      <c r="B230" s="42" t="s">
        <v>174</v>
      </c>
      <c r="C230" s="101">
        <v>301</v>
      </c>
      <c r="D230" s="102" t="s">
        <v>120</v>
      </c>
      <c r="E230" s="102" t="s">
        <v>14</v>
      </c>
      <c r="F230" s="121" t="s">
        <v>122</v>
      </c>
      <c r="G230" s="102" t="s">
        <v>173</v>
      </c>
      <c r="H230" s="104"/>
      <c r="I230" s="107">
        <f>I231</f>
        <v>60000</v>
      </c>
      <c r="J230" s="108">
        <f>J231</f>
        <v>60000</v>
      </c>
      <c r="K230" s="107">
        <f>K231</f>
        <v>60000</v>
      </c>
    </row>
    <row r="231" spans="1:11" s="34" customFormat="1" ht="21.75" customHeight="1">
      <c r="A231" s="39"/>
      <c r="B231" s="42" t="s">
        <v>45</v>
      </c>
      <c r="C231" s="101">
        <v>301</v>
      </c>
      <c r="D231" s="102" t="s">
        <v>120</v>
      </c>
      <c r="E231" s="102" t="s">
        <v>14</v>
      </c>
      <c r="F231" s="121" t="s">
        <v>122</v>
      </c>
      <c r="G231" s="102" t="s">
        <v>173</v>
      </c>
      <c r="H231" s="104" t="s">
        <v>46</v>
      </c>
      <c r="I231" s="107">
        <v>60000</v>
      </c>
      <c r="J231" s="108">
        <v>60000</v>
      </c>
      <c r="K231" s="107">
        <v>60000</v>
      </c>
    </row>
    <row r="232" spans="1:11" s="34" customFormat="1" ht="21" customHeight="1">
      <c r="A232" s="39"/>
      <c r="B232" s="65" t="s">
        <v>130</v>
      </c>
      <c r="C232" s="101">
        <v>301</v>
      </c>
      <c r="D232" s="102" t="s">
        <v>120</v>
      </c>
      <c r="E232" s="102" t="s">
        <v>14</v>
      </c>
      <c r="F232" s="121" t="s">
        <v>122</v>
      </c>
      <c r="G232" s="102" t="s">
        <v>52</v>
      </c>
      <c r="H232" s="104"/>
      <c r="I232" s="107">
        <f aca="true" t="shared" si="30" ref="I232:K236">I233</f>
        <v>18500</v>
      </c>
      <c r="J232" s="108">
        <f t="shared" si="30"/>
        <v>18500</v>
      </c>
      <c r="K232" s="107">
        <f t="shared" si="30"/>
        <v>18500</v>
      </c>
    </row>
    <row r="233" spans="1:11" s="34" customFormat="1" ht="39" customHeight="1">
      <c r="A233" s="39"/>
      <c r="B233" s="65" t="s">
        <v>131</v>
      </c>
      <c r="C233" s="101">
        <v>301</v>
      </c>
      <c r="D233" s="102" t="s">
        <v>120</v>
      </c>
      <c r="E233" s="102" t="s">
        <v>14</v>
      </c>
      <c r="F233" s="121" t="s">
        <v>122</v>
      </c>
      <c r="G233" s="207">
        <v>320</v>
      </c>
      <c r="H233" s="104"/>
      <c r="I233" s="107">
        <f t="shared" si="30"/>
        <v>18500</v>
      </c>
      <c r="J233" s="108">
        <f t="shared" si="30"/>
        <v>18500</v>
      </c>
      <c r="K233" s="107">
        <f t="shared" si="30"/>
        <v>18500</v>
      </c>
    </row>
    <row r="234" spans="1:11" s="34" customFormat="1" ht="53.25" customHeight="1">
      <c r="A234" s="39"/>
      <c r="B234" s="65" t="s">
        <v>193</v>
      </c>
      <c r="C234" s="101">
        <v>301</v>
      </c>
      <c r="D234" s="102" t="s">
        <v>120</v>
      </c>
      <c r="E234" s="102" t="s">
        <v>14</v>
      </c>
      <c r="F234" s="121" t="s">
        <v>122</v>
      </c>
      <c r="G234" s="207">
        <v>321</v>
      </c>
      <c r="H234" s="104"/>
      <c r="I234" s="107">
        <f t="shared" si="30"/>
        <v>18500</v>
      </c>
      <c r="J234" s="108">
        <f t="shared" si="30"/>
        <v>18500</v>
      </c>
      <c r="K234" s="107">
        <f t="shared" si="30"/>
        <v>18500</v>
      </c>
    </row>
    <row r="235" spans="1:11" s="34" customFormat="1" ht="21.75" customHeight="1">
      <c r="A235" s="39"/>
      <c r="B235" s="42" t="s">
        <v>22</v>
      </c>
      <c r="C235" s="101">
        <v>301</v>
      </c>
      <c r="D235" s="102" t="s">
        <v>120</v>
      </c>
      <c r="E235" s="102" t="s">
        <v>14</v>
      </c>
      <c r="F235" s="121" t="s">
        <v>122</v>
      </c>
      <c r="G235" s="207">
        <v>321</v>
      </c>
      <c r="H235" s="104" t="s">
        <v>24</v>
      </c>
      <c r="I235" s="107">
        <f t="shared" si="30"/>
        <v>18500</v>
      </c>
      <c r="J235" s="108">
        <f t="shared" si="30"/>
        <v>18500</v>
      </c>
      <c r="K235" s="107">
        <f t="shared" si="30"/>
        <v>18500</v>
      </c>
    </row>
    <row r="236" spans="1:12" s="34" customFormat="1" ht="21.75" customHeight="1">
      <c r="A236" s="39"/>
      <c r="B236" s="65" t="s">
        <v>141</v>
      </c>
      <c r="C236" s="101">
        <v>301</v>
      </c>
      <c r="D236" s="102" t="s">
        <v>120</v>
      </c>
      <c r="E236" s="102" t="s">
        <v>14</v>
      </c>
      <c r="F236" s="121" t="s">
        <v>122</v>
      </c>
      <c r="G236" s="207">
        <v>321</v>
      </c>
      <c r="H236" s="104" t="s">
        <v>132</v>
      </c>
      <c r="I236" s="107">
        <f t="shared" si="30"/>
        <v>18500</v>
      </c>
      <c r="J236" s="108">
        <f t="shared" si="30"/>
        <v>18500</v>
      </c>
      <c r="K236" s="107">
        <f t="shared" si="30"/>
        <v>18500</v>
      </c>
      <c r="L236" s="43">
        <f>I236+I268+I279</f>
        <v>378940</v>
      </c>
    </row>
    <row r="237" spans="1:11" s="34" customFormat="1" ht="54" customHeight="1">
      <c r="A237" s="39"/>
      <c r="B237" s="42" t="s">
        <v>133</v>
      </c>
      <c r="C237" s="101">
        <v>301</v>
      </c>
      <c r="D237" s="102" t="s">
        <v>120</v>
      </c>
      <c r="E237" s="102" t="s">
        <v>14</v>
      </c>
      <c r="F237" s="121" t="s">
        <v>122</v>
      </c>
      <c r="G237" s="207">
        <v>321</v>
      </c>
      <c r="H237" s="104" t="s">
        <v>134</v>
      </c>
      <c r="I237" s="107">
        <v>18500</v>
      </c>
      <c r="J237" s="108">
        <v>18500</v>
      </c>
      <c r="K237" s="107">
        <v>18500</v>
      </c>
    </row>
    <row r="238" spans="1:11" s="34" customFormat="1" ht="24.75" customHeight="1">
      <c r="A238" s="39"/>
      <c r="B238" s="56" t="s">
        <v>59</v>
      </c>
      <c r="C238" s="101">
        <v>301</v>
      </c>
      <c r="D238" s="102" t="s">
        <v>120</v>
      </c>
      <c r="E238" s="102" t="s">
        <v>14</v>
      </c>
      <c r="F238" s="121" t="s">
        <v>122</v>
      </c>
      <c r="G238" s="207">
        <v>850</v>
      </c>
      <c r="H238" s="104"/>
      <c r="I238" s="107">
        <f aca="true" t="shared" si="31" ref="I238:K240">I239</f>
        <v>1000</v>
      </c>
      <c r="J238" s="108">
        <f t="shared" si="31"/>
        <v>1000</v>
      </c>
      <c r="K238" s="107">
        <f t="shared" si="31"/>
        <v>1000</v>
      </c>
    </row>
    <row r="239" spans="1:11" s="34" customFormat="1" ht="33.75" customHeight="1">
      <c r="A239" s="39"/>
      <c r="B239" s="56" t="s">
        <v>61</v>
      </c>
      <c r="C239" s="101">
        <v>301</v>
      </c>
      <c r="D239" s="102" t="s">
        <v>120</v>
      </c>
      <c r="E239" s="102" t="s">
        <v>14</v>
      </c>
      <c r="F239" s="121" t="s">
        <v>122</v>
      </c>
      <c r="G239" s="207">
        <v>851</v>
      </c>
      <c r="H239" s="104"/>
      <c r="I239" s="107">
        <f t="shared" si="31"/>
        <v>1000</v>
      </c>
      <c r="J239" s="108">
        <f t="shared" si="31"/>
        <v>1000</v>
      </c>
      <c r="K239" s="107">
        <f t="shared" si="31"/>
        <v>1000</v>
      </c>
    </row>
    <row r="240" spans="1:11" s="34" customFormat="1" ht="22.5" customHeight="1">
      <c r="A240" s="39"/>
      <c r="B240" s="56" t="s">
        <v>88</v>
      </c>
      <c r="C240" s="101">
        <v>301</v>
      </c>
      <c r="D240" s="102" t="s">
        <v>120</v>
      </c>
      <c r="E240" s="102" t="s">
        <v>14</v>
      </c>
      <c r="F240" s="121" t="s">
        <v>122</v>
      </c>
      <c r="G240" s="102" t="s">
        <v>62</v>
      </c>
      <c r="H240" s="104"/>
      <c r="I240" s="107">
        <f t="shared" si="31"/>
        <v>1000</v>
      </c>
      <c r="J240" s="108">
        <f t="shared" si="31"/>
        <v>1000</v>
      </c>
      <c r="K240" s="107">
        <f t="shared" si="31"/>
        <v>1000</v>
      </c>
    </row>
    <row r="241" spans="1:11" s="34" customFormat="1" ht="21.75" customHeight="1" thickBot="1">
      <c r="A241" s="45"/>
      <c r="B241" s="66" t="s">
        <v>63</v>
      </c>
      <c r="C241" s="109">
        <v>301</v>
      </c>
      <c r="D241" s="110" t="s">
        <v>120</v>
      </c>
      <c r="E241" s="110" t="s">
        <v>14</v>
      </c>
      <c r="F241" s="192" t="s">
        <v>122</v>
      </c>
      <c r="G241" s="110" t="s">
        <v>62</v>
      </c>
      <c r="H241" s="112" t="s">
        <v>64</v>
      </c>
      <c r="I241" s="193">
        <v>1000</v>
      </c>
      <c r="J241" s="194">
        <v>1000</v>
      </c>
      <c r="K241" s="193">
        <v>1000</v>
      </c>
    </row>
    <row r="242" spans="1:11" s="34" customFormat="1" ht="25.5" customHeight="1" thickBot="1">
      <c r="A242" s="58">
        <v>15</v>
      </c>
      <c r="B242" s="36" t="s">
        <v>135</v>
      </c>
      <c r="C242" s="90">
        <v>301</v>
      </c>
      <c r="D242" s="139" t="s">
        <v>120</v>
      </c>
      <c r="E242" s="139" t="s">
        <v>14</v>
      </c>
      <c r="F242" s="140" t="s">
        <v>136</v>
      </c>
      <c r="G242" s="139"/>
      <c r="H242" s="141"/>
      <c r="I242" s="93">
        <f>I243</f>
        <v>269400</v>
      </c>
      <c r="J242" s="94">
        <f>J243</f>
        <v>269400</v>
      </c>
      <c r="K242" s="93">
        <f>K243</f>
        <v>269400</v>
      </c>
    </row>
    <row r="243" spans="1:11" s="34" customFormat="1" ht="87" customHeight="1">
      <c r="A243" s="37"/>
      <c r="B243" s="67" t="s">
        <v>188</v>
      </c>
      <c r="C243" s="95">
        <v>301</v>
      </c>
      <c r="D243" s="96" t="s">
        <v>120</v>
      </c>
      <c r="E243" s="96" t="s">
        <v>14</v>
      </c>
      <c r="F243" s="118" t="s">
        <v>136</v>
      </c>
      <c r="G243" s="96" t="s">
        <v>23</v>
      </c>
      <c r="H243" s="98"/>
      <c r="I243" s="208">
        <f>I244+I254+I263</f>
        <v>269400</v>
      </c>
      <c r="J243" s="209">
        <f>J244+J254+J263</f>
        <v>269400</v>
      </c>
      <c r="K243" s="208">
        <f>K244+K254+K263</f>
        <v>269400</v>
      </c>
    </row>
    <row r="244" spans="1:11" s="34" customFormat="1" ht="21.75" customHeight="1">
      <c r="A244" s="39"/>
      <c r="B244" s="42" t="s">
        <v>123</v>
      </c>
      <c r="C244" s="101">
        <v>301</v>
      </c>
      <c r="D244" s="102" t="s">
        <v>120</v>
      </c>
      <c r="E244" s="102" t="s">
        <v>14</v>
      </c>
      <c r="F244" s="121" t="s">
        <v>136</v>
      </c>
      <c r="G244" s="102" t="s">
        <v>124</v>
      </c>
      <c r="H244" s="104"/>
      <c r="I244" s="107">
        <f>I246</f>
        <v>233100</v>
      </c>
      <c r="J244" s="108">
        <f>J246</f>
        <v>227900</v>
      </c>
      <c r="K244" s="107">
        <f>K246</f>
        <v>227900</v>
      </c>
    </row>
    <row r="245" spans="1:11" s="34" customFormat="1" ht="21.75" customHeight="1">
      <c r="A245" s="39"/>
      <c r="B245" s="42" t="s">
        <v>189</v>
      </c>
      <c r="C245" s="101">
        <v>301</v>
      </c>
      <c r="D245" s="102" t="s">
        <v>120</v>
      </c>
      <c r="E245" s="102" t="s">
        <v>14</v>
      </c>
      <c r="F245" s="121" t="s">
        <v>136</v>
      </c>
      <c r="G245" s="102" t="s">
        <v>125</v>
      </c>
      <c r="H245" s="104"/>
      <c r="I245" s="107"/>
      <c r="J245" s="108"/>
      <c r="K245" s="107"/>
    </row>
    <row r="246" spans="1:11" s="34" customFormat="1" ht="21.75" customHeight="1">
      <c r="A246" s="39"/>
      <c r="B246" s="42" t="s">
        <v>22</v>
      </c>
      <c r="C246" s="101">
        <v>301</v>
      </c>
      <c r="D246" s="102" t="s">
        <v>120</v>
      </c>
      <c r="E246" s="102" t="s">
        <v>14</v>
      </c>
      <c r="F246" s="121" t="s">
        <v>136</v>
      </c>
      <c r="G246" s="102" t="s">
        <v>23</v>
      </c>
      <c r="H246" s="104" t="s">
        <v>24</v>
      </c>
      <c r="I246" s="107">
        <f>I247</f>
        <v>233100</v>
      </c>
      <c r="J246" s="108">
        <f>J247</f>
        <v>227900</v>
      </c>
      <c r="K246" s="107">
        <f>K247</f>
        <v>227900</v>
      </c>
    </row>
    <row r="247" spans="1:11" s="34" customFormat="1" ht="21.75" customHeight="1">
      <c r="A247" s="39"/>
      <c r="B247" s="41" t="s">
        <v>25</v>
      </c>
      <c r="C247" s="101">
        <v>301</v>
      </c>
      <c r="D247" s="102" t="s">
        <v>120</v>
      </c>
      <c r="E247" s="102" t="s">
        <v>14</v>
      </c>
      <c r="F247" s="121" t="s">
        <v>136</v>
      </c>
      <c r="G247" s="102" t="s">
        <v>124</v>
      </c>
      <c r="H247" s="123" t="s">
        <v>27</v>
      </c>
      <c r="I247" s="105">
        <f>I248+I252</f>
        <v>233100</v>
      </c>
      <c r="J247" s="106">
        <f>J248+J252</f>
        <v>227900</v>
      </c>
      <c r="K247" s="105">
        <f>K248+K252</f>
        <v>227900</v>
      </c>
    </row>
    <row r="248" spans="1:11" s="34" customFormat="1" ht="21.75" customHeight="1">
      <c r="A248" s="39"/>
      <c r="B248" s="41" t="s">
        <v>29</v>
      </c>
      <c r="C248" s="101">
        <v>301</v>
      </c>
      <c r="D248" s="102" t="s">
        <v>120</v>
      </c>
      <c r="E248" s="102" t="s">
        <v>14</v>
      </c>
      <c r="F248" s="121" t="s">
        <v>136</v>
      </c>
      <c r="G248" s="102" t="s">
        <v>125</v>
      </c>
      <c r="H248" s="123" t="s">
        <v>31</v>
      </c>
      <c r="I248" s="105">
        <v>179000</v>
      </c>
      <c r="J248" s="106">
        <v>175000</v>
      </c>
      <c r="K248" s="105">
        <v>175000</v>
      </c>
    </row>
    <row r="249" spans="1:11" s="34" customFormat="1" ht="53.25" customHeight="1">
      <c r="A249" s="39"/>
      <c r="B249" s="41" t="s">
        <v>192</v>
      </c>
      <c r="C249" s="101">
        <v>301</v>
      </c>
      <c r="D249" s="102" t="s">
        <v>120</v>
      </c>
      <c r="E249" s="102" t="s">
        <v>14</v>
      </c>
      <c r="F249" s="121" t="s">
        <v>136</v>
      </c>
      <c r="G249" s="102" t="s">
        <v>128</v>
      </c>
      <c r="H249" s="123"/>
      <c r="I249" s="105">
        <f aca="true" t="shared" si="32" ref="I249:K251">I250</f>
        <v>54100</v>
      </c>
      <c r="J249" s="106">
        <f t="shared" si="32"/>
        <v>52900</v>
      </c>
      <c r="K249" s="105">
        <f t="shared" si="32"/>
        <v>52900</v>
      </c>
    </row>
    <row r="250" spans="1:11" s="34" customFormat="1" ht="23.25" customHeight="1">
      <c r="A250" s="39"/>
      <c r="B250" s="42" t="s">
        <v>22</v>
      </c>
      <c r="C250" s="101">
        <v>301</v>
      </c>
      <c r="D250" s="102" t="s">
        <v>120</v>
      </c>
      <c r="E250" s="102" t="s">
        <v>14</v>
      </c>
      <c r="F250" s="121" t="s">
        <v>136</v>
      </c>
      <c r="G250" s="102" t="s">
        <v>128</v>
      </c>
      <c r="H250" s="123" t="s">
        <v>24</v>
      </c>
      <c r="I250" s="105">
        <f t="shared" si="32"/>
        <v>54100</v>
      </c>
      <c r="J250" s="106">
        <f t="shared" si="32"/>
        <v>52900</v>
      </c>
      <c r="K250" s="105">
        <f t="shared" si="32"/>
        <v>52900</v>
      </c>
    </row>
    <row r="251" spans="1:11" s="34" customFormat="1" ht="23.25" customHeight="1">
      <c r="A251" s="39"/>
      <c r="B251" s="41" t="s">
        <v>25</v>
      </c>
      <c r="C251" s="101">
        <v>301</v>
      </c>
      <c r="D251" s="102" t="s">
        <v>120</v>
      </c>
      <c r="E251" s="102" t="s">
        <v>14</v>
      </c>
      <c r="F251" s="121" t="s">
        <v>136</v>
      </c>
      <c r="G251" s="102" t="s">
        <v>128</v>
      </c>
      <c r="H251" s="123" t="s">
        <v>27</v>
      </c>
      <c r="I251" s="105">
        <f t="shared" si="32"/>
        <v>54100</v>
      </c>
      <c r="J251" s="106">
        <f t="shared" si="32"/>
        <v>52900</v>
      </c>
      <c r="K251" s="105">
        <f t="shared" si="32"/>
        <v>52900</v>
      </c>
    </row>
    <row r="252" spans="1:11" s="34" customFormat="1" ht="23.25" customHeight="1">
      <c r="A252" s="39"/>
      <c r="B252" s="41" t="s">
        <v>32</v>
      </c>
      <c r="C252" s="101">
        <v>301</v>
      </c>
      <c r="D252" s="102" t="s">
        <v>120</v>
      </c>
      <c r="E252" s="102" t="s">
        <v>14</v>
      </c>
      <c r="F252" s="121" t="s">
        <v>136</v>
      </c>
      <c r="G252" s="102" t="s">
        <v>128</v>
      </c>
      <c r="H252" s="123" t="s">
        <v>34</v>
      </c>
      <c r="I252" s="105">
        <v>54100</v>
      </c>
      <c r="J252" s="106">
        <v>52900</v>
      </c>
      <c r="K252" s="105">
        <v>52900</v>
      </c>
    </row>
    <row r="253" spans="1:11" s="34" customFormat="1" ht="36.75" customHeight="1">
      <c r="A253" s="39"/>
      <c r="B253" s="41" t="s">
        <v>167</v>
      </c>
      <c r="C253" s="101">
        <v>301</v>
      </c>
      <c r="D253" s="102" t="s">
        <v>120</v>
      </c>
      <c r="E253" s="102" t="s">
        <v>14</v>
      </c>
      <c r="F253" s="121" t="s">
        <v>136</v>
      </c>
      <c r="G253" s="102" t="s">
        <v>24</v>
      </c>
      <c r="H253" s="123"/>
      <c r="I253" s="105">
        <f aca="true" t="shared" si="33" ref="I253:K254">I254</f>
        <v>22800</v>
      </c>
      <c r="J253" s="106">
        <f t="shared" si="33"/>
        <v>28000</v>
      </c>
      <c r="K253" s="105">
        <f t="shared" si="33"/>
        <v>28000</v>
      </c>
    </row>
    <row r="254" spans="1:11" s="34" customFormat="1" ht="36.75" customHeight="1">
      <c r="A254" s="39"/>
      <c r="B254" s="42" t="s">
        <v>35</v>
      </c>
      <c r="C254" s="101">
        <v>301</v>
      </c>
      <c r="D254" s="102" t="s">
        <v>120</v>
      </c>
      <c r="E254" s="102" t="s">
        <v>14</v>
      </c>
      <c r="F254" s="121" t="s">
        <v>136</v>
      </c>
      <c r="G254" s="102" t="s">
        <v>36</v>
      </c>
      <c r="H254" s="123"/>
      <c r="I254" s="105">
        <f t="shared" si="33"/>
        <v>22800</v>
      </c>
      <c r="J254" s="106">
        <f t="shared" si="33"/>
        <v>28000</v>
      </c>
      <c r="K254" s="105">
        <f t="shared" si="33"/>
        <v>28000</v>
      </c>
    </row>
    <row r="255" spans="1:11" s="34" customFormat="1" ht="36.75" customHeight="1">
      <c r="A255" s="39"/>
      <c r="B255" s="42" t="s">
        <v>39</v>
      </c>
      <c r="C255" s="101">
        <v>301</v>
      </c>
      <c r="D255" s="102" t="s">
        <v>120</v>
      </c>
      <c r="E255" s="102" t="s">
        <v>14</v>
      </c>
      <c r="F255" s="121" t="s">
        <v>136</v>
      </c>
      <c r="G255" s="102" t="s">
        <v>40</v>
      </c>
      <c r="H255" s="123"/>
      <c r="I255" s="105">
        <f>I256+I260</f>
        <v>22800</v>
      </c>
      <c r="J255" s="106">
        <f>J256+J260</f>
        <v>28000</v>
      </c>
      <c r="K255" s="105">
        <f>K256+K260</f>
        <v>28000</v>
      </c>
    </row>
    <row r="256" spans="1:11" s="34" customFormat="1" ht="24" customHeight="1">
      <c r="A256" s="39"/>
      <c r="B256" s="42" t="s">
        <v>22</v>
      </c>
      <c r="C256" s="101">
        <v>301</v>
      </c>
      <c r="D256" s="102" t="s">
        <v>120</v>
      </c>
      <c r="E256" s="102" t="s">
        <v>14</v>
      </c>
      <c r="F256" s="121" t="s">
        <v>136</v>
      </c>
      <c r="G256" s="102" t="s">
        <v>40</v>
      </c>
      <c r="H256" s="123" t="s">
        <v>24</v>
      </c>
      <c r="I256" s="105">
        <f>I257</f>
        <v>20800</v>
      </c>
      <c r="J256" s="106">
        <f>J257</f>
        <v>26000</v>
      </c>
      <c r="K256" s="105">
        <f>K257</f>
        <v>26000</v>
      </c>
    </row>
    <row r="257" spans="1:11" s="34" customFormat="1" ht="19.5" customHeight="1">
      <c r="A257" s="39"/>
      <c r="B257" s="42" t="s">
        <v>37</v>
      </c>
      <c r="C257" s="101">
        <v>301</v>
      </c>
      <c r="D257" s="102" t="s">
        <v>120</v>
      </c>
      <c r="E257" s="102" t="s">
        <v>14</v>
      </c>
      <c r="F257" s="121" t="s">
        <v>136</v>
      </c>
      <c r="G257" s="102" t="s">
        <v>40</v>
      </c>
      <c r="H257" s="123" t="s">
        <v>38</v>
      </c>
      <c r="I257" s="105">
        <f>I259+I258</f>
        <v>20800</v>
      </c>
      <c r="J257" s="106">
        <f>J259+J258</f>
        <v>26000</v>
      </c>
      <c r="K257" s="105">
        <f>K259+K258</f>
        <v>26000</v>
      </c>
    </row>
    <row r="258" spans="1:11" s="34" customFormat="1" ht="21" customHeight="1">
      <c r="A258" s="39"/>
      <c r="B258" s="42" t="s">
        <v>47</v>
      </c>
      <c r="C258" s="101">
        <v>300</v>
      </c>
      <c r="D258" s="102" t="s">
        <v>120</v>
      </c>
      <c r="E258" s="102" t="s">
        <v>14</v>
      </c>
      <c r="F258" s="121" t="s">
        <v>136</v>
      </c>
      <c r="G258" s="102" t="s">
        <v>40</v>
      </c>
      <c r="H258" s="123" t="s">
        <v>48</v>
      </c>
      <c r="I258" s="105">
        <v>1000</v>
      </c>
      <c r="J258" s="106">
        <v>1000</v>
      </c>
      <c r="K258" s="105">
        <v>1000</v>
      </c>
    </row>
    <row r="259" spans="1:11" s="34" customFormat="1" ht="20.25" customHeight="1">
      <c r="A259" s="39"/>
      <c r="B259" s="42" t="s">
        <v>49</v>
      </c>
      <c r="C259" s="101">
        <v>301</v>
      </c>
      <c r="D259" s="102" t="s">
        <v>120</v>
      </c>
      <c r="E259" s="102" t="s">
        <v>14</v>
      </c>
      <c r="F259" s="121" t="s">
        <v>136</v>
      </c>
      <c r="G259" s="102" t="s">
        <v>40</v>
      </c>
      <c r="H259" s="123" t="s">
        <v>50</v>
      </c>
      <c r="I259" s="105">
        <v>19800</v>
      </c>
      <c r="J259" s="106">
        <v>25000</v>
      </c>
      <c r="K259" s="105">
        <v>25000</v>
      </c>
    </row>
    <row r="260" spans="1:11" s="34" customFormat="1" ht="20.25" customHeight="1">
      <c r="A260" s="39"/>
      <c r="B260" s="42" t="s">
        <v>51</v>
      </c>
      <c r="C260" s="101">
        <v>301</v>
      </c>
      <c r="D260" s="102" t="s">
        <v>120</v>
      </c>
      <c r="E260" s="102" t="s">
        <v>14</v>
      </c>
      <c r="F260" s="121" t="s">
        <v>136</v>
      </c>
      <c r="G260" s="102" t="s">
        <v>40</v>
      </c>
      <c r="H260" s="123" t="s">
        <v>52</v>
      </c>
      <c r="I260" s="105">
        <f>I262</f>
        <v>2000</v>
      </c>
      <c r="J260" s="106">
        <f>J262</f>
        <v>2000</v>
      </c>
      <c r="K260" s="105">
        <f>K262</f>
        <v>2000</v>
      </c>
    </row>
    <row r="261" spans="1:11" s="34" customFormat="1" ht="20.25" customHeight="1">
      <c r="A261" s="39"/>
      <c r="B261" s="42" t="s">
        <v>172</v>
      </c>
      <c r="C261" s="101">
        <v>301</v>
      </c>
      <c r="D261" s="102" t="s">
        <v>120</v>
      </c>
      <c r="E261" s="102" t="s">
        <v>14</v>
      </c>
      <c r="F261" s="121" t="s">
        <v>136</v>
      </c>
      <c r="G261" s="102" t="s">
        <v>40</v>
      </c>
      <c r="H261" s="123" t="s">
        <v>171</v>
      </c>
      <c r="I261" s="105">
        <f>I262</f>
        <v>2000</v>
      </c>
      <c r="J261" s="106">
        <f>J262</f>
        <v>2000</v>
      </c>
      <c r="K261" s="105">
        <f>K262</f>
        <v>2000</v>
      </c>
    </row>
    <row r="262" spans="1:11" s="34" customFormat="1" ht="18.75" customHeight="1">
      <c r="A262" s="39"/>
      <c r="B262" s="42" t="s">
        <v>97</v>
      </c>
      <c r="C262" s="101">
        <v>301</v>
      </c>
      <c r="D262" s="102" t="s">
        <v>120</v>
      </c>
      <c r="E262" s="102" t="s">
        <v>14</v>
      </c>
      <c r="F262" s="121" t="s">
        <v>136</v>
      </c>
      <c r="G262" s="102" t="s">
        <v>40</v>
      </c>
      <c r="H262" s="123" t="s">
        <v>58</v>
      </c>
      <c r="I262" s="105">
        <v>2000</v>
      </c>
      <c r="J262" s="106">
        <v>2000</v>
      </c>
      <c r="K262" s="105">
        <v>2000</v>
      </c>
    </row>
    <row r="263" spans="1:11" s="34" customFormat="1" ht="18.75" customHeight="1">
      <c r="A263" s="39"/>
      <c r="B263" s="65" t="s">
        <v>130</v>
      </c>
      <c r="C263" s="101">
        <v>301</v>
      </c>
      <c r="D263" s="102" t="s">
        <v>120</v>
      </c>
      <c r="E263" s="102" t="s">
        <v>14</v>
      </c>
      <c r="F263" s="121" t="s">
        <v>136</v>
      </c>
      <c r="G263" s="102" t="s">
        <v>52</v>
      </c>
      <c r="H263" s="123"/>
      <c r="I263" s="105">
        <f aca="true" t="shared" si="34" ref="I263:K267">I264</f>
        <v>13500</v>
      </c>
      <c r="J263" s="106">
        <f t="shared" si="34"/>
        <v>13500</v>
      </c>
      <c r="K263" s="105">
        <f t="shared" si="34"/>
        <v>13500</v>
      </c>
    </row>
    <row r="264" spans="1:11" s="34" customFormat="1" ht="36.75" customHeight="1">
      <c r="A264" s="39"/>
      <c r="B264" s="65" t="s">
        <v>131</v>
      </c>
      <c r="C264" s="101">
        <v>301</v>
      </c>
      <c r="D264" s="102" t="s">
        <v>120</v>
      </c>
      <c r="E264" s="102" t="s">
        <v>14</v>
      </c>
      <c r="F264" s="121" t="s">
        <v>136</v>
      </c>
      <c r="G264" s="102" t="s">
        <v>194</v>
      </c>
      <c r="H264" s="123"/>
      <c r="I264" s="105">
        <f t="shared" si="34"/>
        <v>13500</v>
      </c>
      <c r="J264" s="106">
        <f t="shared" si="34"/>
        <v>13500</v>
      </c>
      <c r="K264" s="105">
        <f t="shared" si="34"/>
        <v>13500</v>
      </c>
    </row>
    <row r="265" spans="1:11" s="34" customFormat="1" ht="55.5" customHeight="1">
      <c r="A265" s="39"/>
      <c r="B265" s="65" t="s">
        <v>193</v>
      </c>
      <c r="C265" s="101">
        <v>301</v>
      </c>
      <c r="D265" s="102" t="s">
        <v>120</v>
      </c>
      <c r="E265" s="102" t="s">
        <v>14</v>
      </c>
      <c r="F265" s="121" t="s">
        <v>136</v>
      </c>
      <c r="G265" s="102" t="s">
        <v>195</v>
      </c>
      <c r="H265" s="123"/>
      <c r="I265" s="105">
        <f t="shared" si="34"/>
        <v>13500</v>
      </c>
      <c r="J265" s="106">
        <f t="shared" si="34"/>
        <v>13500</v>
      </c>
      <c r="K265" s="105">
        <f t="shared" si="34"/>
        <v>13500</v>
      </c>
    </row>
    <row r="266" spans="1:11" s="34" customFormat="1" ht="22.5" customHeight="1">
      <c r="A266" s="39"/>
      <c r="B266" s="42" t="s">
        <v>22</v>
      </c>
      <c r="C266" s="101">
        <v>301</v>
      </c>
      <c r="D266" s="102" t="s">
        <v>120</v>
      </c>
      <c r="E266" s="102" t="s">
        <v>14</v>
      </c>
      <c r="F266" s="121" t="s">
        <v>136</v>
      </c>
      <c r="G266" s="207">
        <v>321</v>
      </c>
      <c r="H266" s="123" t="s">
        <v>24</v>
      </c>
      <c r="I266" s="105">
        <f t="shared" si="34"/>
        <v>13500</v>
      </c>
      <c r="J266" s="106">
        <f t="shared" si="34"/>
        <v>13500</v>
      </c>
      <c r="K266" s="105">
        <f t="shared" si="34"/>
        <v>13500</v>
      </c>
    </row>
    <row r="267" spans="1:11" s="34" customFormat="1" ht="35.25" customHeight="1">
      <c r="A267" s="39"/>
      <c r="B267" s="65" t="s">
        <v>131</v>
      </c>
      <c r="C267" s="101">
        <v>301</v>
      </c>
      <c r="D267" s="102" t="s">
        <v>120</v>
      </c>
      <c r="E267" s="102" t="s">
        <v>14</v>
      </c>
      <c r="F267" s="121" t="s">
        <v>136</v>
      </c>
      <c r="G267" s="207">
        <v>321</v>
      </c>
      <c r="H267" s="123" t="s">
        <v>132</v>
      </c>
      <c r="I267" s="105">
        <f t="shared" si="34"/>
        <v>13500</v>
      </c>
      <c r="J267" s="106">
        <f t="shared" si="34"/>
        <v>13500</v>
      </c>
      <c r="K267" s="105">
        <f t="shared" si="34"/>
        <v>13500</v>
      </c>
    </row>
    <row r="268" spans="1:11" s="34" customFormat="1" ht="55.5" customHeight="1">
      <c r="A268" s="39"/>
      <c r="B268" s="42" t="s">
        <v>133</v>
      </c>
      <c r="C268" s="101">
        <v>301</v>
      </c>
      <c r="D268" s="102" t="s">
        <v>120</v>
      </c>
      <c r="E268" s="102" t="s">
        <v>14</v>
      </c>
      <c r="F268" s="121" t="s">
        <v>136</v>
      </c>
      <c r="G268" s="207">
        <v>321</v>
      </c>
      <c r="H268" s="123" t="s">
        <v>134</v>
      </c>
      <c r="I268" s="105">
        <v>13500</v>
      </c>
      <c r="J268" s="106">
        <v>13500</v>
      </c>
      <c r="K268" s="105">
        <v>13500</v>
      </c>
    </row>
    <row r="269" spans="1:11" s="34" customFormat="1" ht="8.25" customHeight="1" thickBot="1">
      <c r="A269" s="45"/>
      <c r="B269" s="46"/>
      <c r="C269" s="109"/>
      <c r="D269" s="110"/>
      <c r="E269" s="110"/>
      <c r="F269" s="210"/>
      <c r="G269" s="110"/>
      <c r="H269" s="211"/>
      <c r="I269" s="212"/>
      <c r="J269" s="213"/>
      <c r="K269" s="212"/>
    </row>
    <row r="270" spans="1:11" s="34" customFormat="1" ht="23.25" customHeight="1" thickBot="1">
      <c r="A270" s="58">
        <v>16</v>
      </c>
      <c r="B270" s="36" t="s">
        <v>137</v>
      </c>
      <c r="C270" s="90">
        <v>301</v>
      </c>
      <c r="D270" s="139" t="s">
        <v>138</v>
      </c>
      <c r="E270" s="139" t="s">
        <v>14</v>
      </c>
      <c r="F270" s="140"/>
      <c r="G270" s="139"/>
      <c r="H270" s="141"/>
      <c r="I270" s="93">
        <f aca="true" t="shared" si="35" ref="I270:K278">I271</f>
        <v>346940</v>
      </c>
      <c r="J270" s="94">
        <f t="shared" si="35"/>
        <v>368240</v>
      </c>
      <c r="K270" s="93">
        <f t="shared" si="35"/>
        <v>388240</v>
      </c>
    </row>
    <row r="271" spans="1:11" s="34" customFormat="1" ht="35.25" customHeight="1">
      <c r="A271" s="37"/>
      <c r="B271" s="48" t="s">
        <v>73</v>
      </c>
      <c r="C271" s="95">
        <v>301</v>
      </c>
      <c r="D271" s="96" t="s">
        <v>138</v>
      </c>
      <c r="E271" s="96" t="s">
        <v>14</v>
      </c>
      <c r="F271" s="118" t="s">
        <v>181</v>
      </c>
      <c r="G271" s="117"/>
      <c r="H271" s="125"/>
      <c r="I271" s="99">
        <f t="shared" si="35"/>
        <v>346940</v>
      </c>
      <c r="J271" s="100">
        <f t="shared" si="35"/>
        <v>368240</v>
      </c>
      <c r="K271" s="99">
        <f t="shared" si="35"/>
        <v>388240</v>
      </c>
    </row>
    <row r="272" spans="1:11" s="34" customFormat="1" ht="23.25" customHeight="1">
      <c r="A272" s="39"/>
      <c r="B272" s="42" t="s">
        <v>19</v>
      </c>
      <c r="C272" s="101">
        <v>301</v>
      </c>
      <c r="D272" s="102" t="s">
        <v>138</v>
      </c>
      <c r="E272" s="102" t="s">
        <v>14</v>
      </c>
      <c r="F272" s="121" t="s">
        <v>83</v>
      </c>
      <c r="G272" s="122"/>
      <c r="H272" s="123"/>
      <c r="I272" s="105">
        <f t="shared" si="35"/>
        <v>346940</v>
      </c>
      <c r="J272" s="106">
        <f t="shared" si="35"/>
        <v>368240</v>
      </c>
      <c r="K272" s="105">
        <f t="shared" si="35"/>
        <v>388240</v>
      </c>
    </row>
    <row r="273" spans="1:11" s="34" customFormat="1" ht="52.5" customHeight="1">
      <c r="A273" s="39"/>
      <c r="B273" s="40" t="s">
        <v>140</v>
      </c>
      <c r="C273" s="101">
        <v>301</v>
      </c>
      <c r="D273" s="102" t="s">
        <v>138</v>
      </c>
      <c r="E273" s="102" t="s">
        <v>14</v>
      </c>
      <c r="F273" s="121" t="s">
        <v>139</v>
      </c>
      <c r="G273" s="122"/>
      <c r="H273" s="123"/>
      <c r="I273" s="105">
        <f t="shared" si="35"/>
        <v>346940</v>
      </c>
      <c r="J273" s="106">
        <f t="shared" si="35"/>
        <v>368240</v>
      </c>
      <c r="K273" s="105">
        <f t="shared" si="35"/>
        <v>388240</v>
      </c>
    </row>
    <row r="274" spans="1:11" s="34" customFormat="1" ht="21" customHeight="1">
      <c r="A274" s="39"/>
      <c r="B274" s="40" t="s">
        <v>130</v>
      </c>
      <c r="C274" s="101">
        <v>301</v>
      </c>
      <c r="D274" s="102" t="s">
        <v>138</v>
      </c>
      <c r="E274" s="102" t="s">
        <v>14</v>
      </c>
      <c r="F274" s="121" t="s">
        <v>139</v>
      </c>
      <c r="G274" s="102" t="s">
        <v>52</v>
      </c>
      <c r="H274" s="123"/>
      <c r="I274" s="105">
        <f t="shared" si="35"/>
        <v>346940</v>
      </c>
      <c r="J274" s="106">
        <f t="shared" si="35"/>
        <v>368240</v>
      </c>
      <c r="K274" s="105">
        <f t="shared" si="35"/>
        <v>388240</v>
      </c>
    </row>
    <row r="275" spans="1:11" s="34" customFormat="1" ht="36.75" customHeight="1">
      <c r="A275" s="39"/>
      <c r="B275" s="64" t="s">
        <v>197</v>
      </c>
      <c r="C275" s="101">
        <v>301</v>
      </c>
      <c r="D275" s="102" t="s">
        <v>138</v>
      </c>
      <c r="E275" s="102" t="s">
        <v>14</v>
      </c>
      <c r="F275" s="121" t="s">
        <v>139</v>
      </c>
      <c r="G275" s="102" t="s">
        <v>54</v>
      </c>
      <c r="H275" s="123"/>
      <c r="I275" s="105">
        <f t="shared" si="35"/>
        <v>346940</v>
      </c>
      <c r="J275" s="106">
        <f t="shared" si="35"/>
        <v>368240</v>
      </c>
      <c r="K275" s="105">
        <f t="shared" si="35"/>
        <v>388240</v>
      </c>
    </row>
    <row r="276" spans="1:11" s="34" customFormat="1" ht="21.75" customHeight="1">
      <c r="A276" s="39"/>
      <c r="B276" s="40" t="s">
        <v>196</v>
      </c>
      <c r="C276" s="101">
        <v>301</v>
      </c>
      <c r="D276" s="102" t="s">
        <v>138</v>
      </c>
      <c r="E276" s="102" t="s">
        <v>14</v>
      </c>
      <c r="F276" s="121" t="s">
        <v>139</v>
      </c>
      <c r="G276" s="102" t="s">
        <v>142</v>
      </c>
      <c r="H276" s="123"/>
      <c r="I276" s="105">
        <f>I278</f>
        <v>346940</v>
      </c>
      <c r="J276" s="106">
        <f>J278</f>
        <v>368240</v>
      </c>
      <c r="K276" s="105">
        <f>K278</f>
        <v>388240</v>
      </c>
    </row>
    <row r="277" spans="1:11" s="34" customFormat="1" ht="21.75" customHeight="1">
      <c r="A277" s="39"/>
      <c r="B277" s="40" t="s">
        <v>22</v>
      </c>
      <c r="C277" s="101">
        <v>301</v>
      </c>
      <c r="D277" s="102" t="s">
        <v>138</v>
      </c>
      <c r="E277" s="102" t="s">
        <v>14</v>
      </c>
      <c r="F277" s="121" t="s">
        <v>139</v>
      </c>
      <c r="G277" s="102" t="s">
        <v>142</v>
      </c>
      <c r="H277" s="123" t="s">
        <v>24</v>
      </c>
      <c r="I277" s="105">
        <f>I278</f>
        <v>346940</v>
      </c>
      <c r="J277" s="105">
        <f>J278</f>
        <v>368240</v>
      </c>
      <c r="K277" s="105">
        <f>K278</f>
        <v>388240</v>
      </c>
    </row>
    <row r="278" spans="1:11" s="34" customFormat="1" ht="21" customHeight="1">
      <c r="A278" s="39"/>
      <c r="B278" s="42" t="s">
        <v>141</v>
      </c>
      <c r="C278" s="101">
        <v>301</v>
      </c>
      <c r="D278" s="102" t="s">
        <v>138</v>
      </c>
      <c r="E278" s="102" t="s">
        <v>14</v>
      </c>
      <c r="F278" s="121" t="s">
        <v>139</v>
      </c>
      <c r="G278" s="102" t="s">
        <v>142</v>
      </c>
      <c r="H278" s="123" t="s">
        <v>132</v>
      </c>
      <c r="I278" s="105">
        <f t="shared" si="35"/>
        <v>346940</v>
      </c>
      <c r="J278" s="106">
        <f t="shared" si="35"/>
        <v>368240</v>
      </c>
      <c r="K278" s="105">
        <f t="shared" si="35"/>
        <v>388240</v>
      </c>
    </row>
    <row r="279" spans="1:11" s="34" customFormat="1" ht="37.5" customHeight="1" thickBot="1">
      <c r="A279" s="45"/>
      <c r="B279" s="46" t="s">
        <v>143</v>
      </c>
      <c r="C279" s="109">
        <v>301</v>
      </c>
      <c r="D279" s="110" t="s">
        <v>138</v>
      </c>
      <c r="E279" s="110" t="s">
        <v>14</v>
      </c>
      <c r="F279" s="192" t="s">
        <v>139</v>
      </c>
      <c r="G279" s="110" t="s">
        <v>142</v>
      </c>
      <c r="H279" s="211" t="s">
        <v>144</v>
      </c>
      <c r="I279" s="130">
        <v>346940</v>
      </c>
      <c r="J279" s="131">
        <v>368240</v>
      </c>
      <c r="K279" s="130">
        <v>388240</v>
      </c>
    </row>
    <row r="280" spans="1:11" s="34" customFormat="1" ht="23.25" customHeight="1" thickBot="1">
      <c r="A280" s="58">
        <v>17</v>
      </c>
      <c r="B280" s="36" t="s">
        <v>145</v>
      </c>
      <c r="C280" s="90">
        <v>301</v>
      </c>
      <c r="D280" s="139" t="s">
        <v>81</v>
      </c>
      <c r="E280" s="139" t="s">
        <v>14</v>
      </c>
      <c r="F280" s="140"/>
      <c r="G280" s="139"/>
      <c r="H280" s="141"/>
      <c r="I280" s="93">
        <f>I282</f>
        <v>25000</v>
      </c>
      <c r="J280" s="94">
        <f>J282</f>
        <v>25000</v>
      </c>
      <c r="K280" s="93">
        <f>K282</f>
        <v>25000</v>
      </c>
    </row>
    <row r="281" spans="1:11" s="34" customFormat="1" ht="88.5" customHeight="1">
      <c r="A281" s="37"/>
      <c r="B281" s="59" t="s">
        <v>186</v>
      </c>
      <c r="C281" s="95">
        <v>301</v>
      </c>
      <c r="D281" s="96" t="s">
        <v>81</v>
      </c>
      <c r="E281" s="96" t="s">
        <v>14</v>
      </c>
      <c r="F281" s="118" t="s">
        <v>14</v>
      </c>
      <c r="G281" s="117"/>
      <c r="H281" s="125"/>
      <c r="I281" s="99">
        <f>I282</f>
        <v>25000</v>
      </c>
      <c r="J281" s="100">
        <f aca="true" t="shared" si="36" ref="J281:K284">J282</f>
        <v>25000</v>
      </c>
      <c r="K281" s="99">
        <f t="shared" si="36"/>
        <v>25000</v>
      </c>
    </row>
    <row r="282" spans="1:11" s="34" customFormat="1" ht="24" customHeight="1">
      <c r="A282" s="39"/>
      <c r="B282" s="41" t="s">
        <v>198</v>
      </c>
      <c r="C282" s="101">
        <v>301</v>
      </c>
      <c r="D282" s="102" t="s">
        <v>81</v>
      </c>
      <c r="E282" s="102" t="s">
        <v>14</v>
      </c>
      <c r="F282" s="103" t="s">
        <v>146</v>
      </c>
      <c r="G282" s="102"/>
      <c r="H282" s="123"/>
      <c r="I282" s="105">
        <f>I283</f>
        <v>25000</v>
      </c>
      <c r="J282" s="106">
        <f t="shared" si="36"/>
        <v>25000</v>
      </c>
      <c r="K282" s="105">
        <f t="shared" si="36"/>
        <v>25000</v>
      </c>
    </row>
    <row r="283" spans="1:11" s="34" customFormat="1" ht="37.5" customHeight="1">
      <c r="A283" s="39"/>
      <c r="B283" s="41" t="s">
        <v>167</v>
      </c>
      <c r="C283" s="101">
        <v>301</v>
      </c>
      <c r="D283" s="102" t="s">
        <v>81</v>
      </c>
      <c r="E283" s="102" t="s">
        <v>14</v>
      </c>
      <c r="F283" s="103" t="s">
        <v>146</v>
      </c>
      <c r="G283" s="102" t="s">
        <v>24</v>
      </c>
      <c r="H283" s="123"/>
      <c r="I283" s="105">
        <f>I284</f>
        <v>25000</v>
      </c>
      <c r="J283" s="106">
        <f t="shared" si="36"/>
        <v>25000</v>
      </c>
      <c r="K283" s="105">
        <f t="shared" si="36"/>
        <v>25000</v>
      </c>
    </row>
    <row r="284" spans="1:11" s="34" customFormat="1" ht="39" customHeight="1">
      <c r="A284" s="39"/>
      <c r="B284" s="42" t="s">
        <v>35</v>
      </c>
      <c r="C284" s="101">
        <v>301</v>
      </c>
      <c r="D284" s="102" t="s">
        <v>81</v>
      </c>
      <c r="E284" s="102" t="s">
        <v>14</v>
      </c>
      <c r="F284" s="103" t="s">
        <v>146</v>
      </c>
      <c r="G284" s="102" t="s">
        <v>36</v>
      </c>
      <c r="H284" s="123"/>
      <c r="I284" s="105">
        <f>I285</f>
        <v>25000</v>
      </c>
      <c r="J284" s="106">
        <f t="shared" si="36"/>
        <v>25000</v>
      </c>
      <c r="K284" s="105">
        <f t="shared" si="36"/>
        <v>25000</v>
      </c>
    </row>
    <row r="285" spans="1:11" s="34" customFormat="1" ht="39" customHeight="1">
      <c r="A285" s="39"/>
      <c r="B285" s="42" t="s">
        <v>39</v>
      </c>
      <c r="C285" s="101">
        <v>301</v>
      </c>
      <c r="D285" s="102" t="s">
        <v>81</v>
      </c>
      <c r="E285" s="102" t="s">
        <v>14</v>
      </c>
      <c r="F285" s="103" t="s">
        <v>146</v>
      </c>
      <c r="G285" s="102" t="s">
        <v>40</v>
      </c>
      <c r="H285" s="123"/>
      <c r="I285" s="105">
        <f>I286+I289</f>
        <v>25000</v>
      </c>
      <c r="J285" s="106">
        <f>J286+J289</f>
        <v>25000</v>
      </c>
      <c r="K285" s="105">
        <f>K286+K289</f>
        <v>25000</v>
      </c>
    </row>
    <row r="286" spans="1:11" s="34" customFormat="1" ht="19.5" customHeight="1">
      <c r="A286" s="39"/>
      <c r="B286" s="42" t="s">
        <v>22</v>
      </c>
      <c r="C286" s="101">
        <v>301</v>
      </c>
      <c r="D286" s="102" t="s">
        <v>81</v>
      </c>
      <c r="E286" s="102" t="s">
        <v>14</v>
      </c>
      <c r="F286" s="103" t="s">
        <v>146</v>
      </c>
      <c r="G286" s="102" t="s">
        <v>40</v>
      </c>
      <c r="H286" s="123" t="s">
        <v>24</v>
      </c>
      <c r="I286" s="105">
        <f aca="true" t="shared" si="37" ref="I286:K287">I287</f>
        <v>20000</v>
      </c>
      <c r="J286" s="106">
        <f t="shared" si="37"/>
        <v>20000</v>
      </c>
      <c r="K286" s="105">
        <f t="shared" si="37"/>
        <v>20000</v>
      </c>
    </row>
    <row r="287" spans="1:11" s="34" customFormat="1" ht="22.5" customHeight="1">
      <c r="A287" s="39"/>
      <c r="B287" s="42" t="s">
        <v>108</v>
      </c>
      <c r="C287" s="101">
        <v>301</v>
      </c>
      <c r="D287" s="102" t="s">
        <v>81</v>
      </c>
      <c r="E287" s="102" t="s">
        <v>14</v>
      </c>
      <c r="F287" s="103" t="s">
        <v>146</v>
      </c>
      <c r="G287" s="102" t="s">
        <v>40</v>
      </c>
      <c r="H287" s="123" t="s">
        <v>38</v>
      </c>
      <c r="I287" s="105">
        <f t="shared" si="37"/>
        <v>20000</v>
      </c>
      <c r="J287" s="106">
        <f t="shared" si="37"/>
        <v>20000</v>
      </c>
      <c r="K287" s="105">
        <f t="shared" si="37"/>
        <v>20000</v>
      </c>
    </row>
    <row r="288" spans="1:11" s="34" customFormat="1" ht="23.25" customHeight="1">
      <c r="A288" s="39"/>
      <c r="B288" s="42" t="s">
        <v>49</v>
      </c>
      <c r="C288" s="101">
        <v>301</v>
      </c>
      <c r="D288" s="102" t="s">
        <v>81</v>
      </c>
      <c r="E288" s="102" t="s">
        <v>14</v>
      </c>
      <c r="F288" s="103" t="s">
        <v>146</v>
      </c>
      <c r="G288" s="102" t="s">
        <v>40</v>
      </c>
      <c r="H288" s="123" t="s">
        <v>50</v>
      </c>
      <c r="I288" s="105">
        <v>20000</v>
      </c>
      <c r="J288" s="106">
        <v>20000</v>
      </c>
      <c r="K288" s="105">
        <v>20000</v>
      </c>
    </row>
    <row r="289" spans="1:11" s="34" customFormat="1" ht="23.25" customHeight="1">
      <c r="A289" s="39"/>
      <c r="B289" s="42" t="s">
        <v>51</v>
      </c>
      <c r="C289" s="101">
        <v>301</v>
      </c>
      <c r="D289" s="102" t="s">
        <v>81</v>
      </c>
      <c r="E289" s="102" t="s">
        <v>14</v>
      </c>
      <c r="F289" s="103" t="s">
        <v>146</v>
      </c>
      <c r="G289" s="102" t="s">
        <v>40</v>
      </c>
      <c r="H289" s="123" t="s">
        <v>52</v>
      </c>
      <c r="I289" s="105">
        <f aca="true" t="shared" si="38" ref="I289:K290">I290</f>
        <v>5000</v>
      </c>
      <c r="J289" s="106">
        <f t="shared" si="38"/>
        <v>5000</v>
      </c>
      <c r="K289" s="105">
        <f t="shared" si="38"/>
        <v>5000</v>
      </c>
    </row>
    <row r="290" spans="1:11" s="34" customFormat="1" ht="23.25" customHeight="1">
      <c r="A290" s="39"/>
      <c r="B290" s="42" t="s">
        <v>172</v>
      </c>
      <c r="C290" s="101">
        <v>301</v>
      </c>
      <c r="D290" s="102" t="s">
        <v>81</v>
      </c>
      <c r="E290" s="102" t="s">
        <v>14</v>
      </c>
      <c r="F290" s="103" t="s">
        <v>146</v>
      </c>
      <c r="G290" s="102" t="s">
        <v>40</v>
      </c>
      <c r="H290" s="123" t="s">
        <v>171</v>
      </c>
      <c r="I290" s="105">
        <f t="shared" si="38"/>
        <v>5000</v>
      </c>
      <c r="J290" s="106">
        <f t="shared" si="38"/>
        <v>5000</v>
      </c>
      <c r="K290" s="105">
        <f t="shared" si="38"/>
        <v>5000</v>
      </c>
    </row>
    <row r="291" spans="1:11" s="34" customFormat="1" ht="23.25" customHeight="1">
      <c r="A291" s="39"/>
      <c r="B291" s="42" t="s">
        <v>97</v>
      </c>
      <c r="C291" s="101">
        <v>301</v>
      </c>
      <c r="D291" s="102" t="s">
        <v>81</v>
      </c>
      <c r="E291" s="102" t="s">
        <v>14</v>
      </c>
      <c r="F291" s="103" t="s">
        <v>146</v>
      </c>
      <c r="G291" s="102" t="s">
        <v>40</v>
      </c>
      <c r="H291" s="123" t="s">
        <v>58</v>
      </c>
      <c r="I291" s="105">
        <v>5000</v>
      </c>
      <c r="J291" s="106">
        <v>5000</v>
      </c>
      <c r="K291" s="105">
        <v>5000</v>
      </c>
    </row>
    <row r="292" spans="1:11" s="34" customFormat="1" ht="8.25" customHeight="1" thickBot="1">
      <c r="A292" s="45"/>
      <c r="B292" s="46"/>
      <c r="C292" s="109"/>
      <c r="D292" s="110"/>
      <c r="E292" s="110"/>
      <c r="F292" s="111"/>
      <c r="G292" s="110"/>
      <c r="H292" s="211"/>
      <c r="I292" s="130"/>
      <c r="J292" s="131"/>
      <c r="K292" s="130"/>
    </row>
    <row r="293" spans="1:11" s="34" customFormat="1" ht="60" customHeight="1" thickBot="1">
      <c r="A293" s="58">
        <v>18</v>
      </c>
      <c r="B293" s="47" t="s">
        <v>147</v>
      </c>
      <c r="C293" s="90">
        <v>301</v>
      </c>
      <c r="D293" s="139" t="s">
        <v>95</v>
      </c>
      <c r="E293" s="139" t="s">
        <v>91</v>
      </c>
      <c r="F293" s="140"/>
      <c r="G293" s="139"/>
      <c r="H293" s="141"/>
      <c r="I293" s="93">
        <f aca="true" t="shared" si="39" ref="I293:K294">I294</f>
        <v>4839</v>
      </c>
      <c r="J293" s="94">
        <f t="shared" si="39"/>
        <v>4839</v>
      </c>
      <c r="K293" s="93">
        <f t="shared" si="39"/>
        <v>4839</v>
      </c>
    </row>
    <row r="294" spans="1:11" s="34" customFormat="1" ht="38.25" customHeight="1">
      <c r="A294" s="37"/>
      <c r="B294" s="48" t="s">
        <v>73</v>
      </c>
      <c r="C294" s="95">
        <v>301</v>
      </c>
      <c r="D294" s="117" t="s">
        <v>95</v>
      </c>
      <c r="E294" s="117" t="s">
        <v>91</v>
      </c>
      <c r="F294" s="118" t="s">
        <v>160</v>
      </c>
      <c r="G294" s="117"/>
      <c r="H294" s="125"/>
      <c r="I294" s="99">
        <f t="shared" si="39"/>
        <v>4839</v>
      </c>
      <c r="J294" s="100">
        <f t="shared" si="39"/>
        <v>4839</v>
      </c>
      <c r="K294" s="99">
        <f t="shared" si="39"/>
        <v>4839</v>
      </c>
    </row>
    <row r="295" spans="1:11" s="34" customFormat="1" ht="23.25" customHeight="1">
      <c r="A295" s="39"/>
      <c r="B295" s="42" t="s">
        <v>19</v>
      </c>
      <c r="C295" s="101">
        <v>301</v>
      </c>
      <c r="D295" s="122" t="s">
        <v>95</v>
      </c>
      <c r="E295" s="122" t="s">
        <v>91</v>
      </c>
      <c r="F295" s="121" t="s">
        <v>18</v>
      </c>
      <c r="G295" s="122"/>
      <c r="H295" s="123"/>
      <c r="I295" s="105">
        <f>I297</f>
        <v>4839</v>
      </c>
      <c r="J295" s="106">
        <f>J297</f>
        <v>4839</v>
      </c>
      <c r="K295" s="105">
        <f>K297</f>
        <v>4839</v>
      </c>
    </row>
    <row r="296" spans="1:11" s="34" customFormat="1" ht="67.5" customHeight="1">
      <c r="A296" s="39"/>
      <c r="B296" s="42" t="s">
        <v>15</v>
      </c>
      <c r="C296" s="101">
        <v>301</v>
      </c>
      <c r="D296" s="122" t="s">
        <v>95</v>
      </c>
      <c r="E296" s="122" t="s">
        <v>91</v>
      </c>
      <c r="F296" s="103" t="s">
        <v>20</v>
      </c>
      <c r="G296" s="122"/>
      <c r="H296" s="123"/>
      <c r="I296" s="105">
        <f>I297</f>
        <v>4839</v>
      </c>
      <c r="J296" s="106">
        <f>J297</f>
        <v>4839</v>
      </c>
      <c r="K296" s="105">
        <f>K297</f>
        <v>4839</v>
      </c>
    </row>
    <row r="297" spans="1:11" s="34" customFormat="1" ht="21.75" customHeight="1">
      <c r="A297" s="39"/>
      <c r="B297" s="42" t="s">
        <v>199</v>
      </c>
      <c r="C297" s="101">
        <v>301</v>
      </c>
      <c r="D297" s="122" t="s">
        <v>95</v>
      </c>
      <c r="E297" s="122" t="s">
        <v>91</v>
      </c>
      <c r="F297" s="103" t="s">
        <v>20</v>
      </c>
      <c r="G297" s="102" t="s">
        <v>149</v>
      </c>
      <c r="H297" s="123"/>
      <c r="I297" s="105">
        <f>I299</f>
        <v>4839</v>
      </c>
      <c r="J297" s="106">
        <f>J299</f>
        <v>4839</v>
      </c>
      <c r="K297" s="105">
        <f>K299</f>
        <v>4839</v>
      </c>
    </row>
    <row r="298" spans="1:11" s="34" customFormat="1" ht="22.5" customHeight="1">
      <c r="A298" s="39"/>
      <c r="B298" s="42" t="s">
        <v>148</v>
      </c>
      <c r="C298" s="101">
        <v>301</v>
      </c>
      <c r="D298" s="122" t="s">
        <v>95</v>
      </c>
      <c r="E298" s="122" t="s">
        <v>91</v>
      </c>
      <c r="F298" s="103" t="s">
        <v>20</v>
      </c>
      <c r="G298" s="102" t="s">
        <v>151</v>
      </c>
      <c r="H298" s="123"/>
      <c r="I298" s="105">
        <f>I299</f>
        <v>4839</v>
      </c>
      <c r="J298" s="106">
        <f>J299</f>
        <v>4839</v>
      </c>
      <c r="K298" s="105">
        <f>K299</f>
        <v>4839</v>
      </c>
    </row>
    <row r="299" spans="1:11" s="34" customFormat="1" ht="51" customHeight="1">
      <c r="A299" s="39"/>
      <c r="B299" s="42" t="s">
        <v>150</v>
      </c>
      <c r="C299" s="101">
        <v>301</v>
      </c>
      <c r="D299" s="122" t="s">
        <v>95</v>
      </c>
      <c r="E299" s="122" t="s">
        <v>91</v>
      </c>
      <c r="F299" s="103" t="s">
        <v>20</v>
      </c>
      <c r="G299" s="102" t="s">
        <v>151</v>
      </c>
      <c r="H299" s="123" t="s">
        <v>152</v>
      </c>
      <c r="I299" s="105">
        <v>4839</v>
      </c>
      <c r="J299" s="106">
        <v>4839</v>
      </c>
      <c r="K299" s="105">
        <v>4839</v>
      </c>
    </row>
    <row r="300" spans="1:11" s="34" customFormat="1" ht="8.25" customHeight="1" thickBot="1">
      <c r="A300" s="68"/>
      <c r="B300" s="69"/>
      <c r="C300" s="214"/>
      <c r="D300" s="215"/>
      <c r="E300" s="215"/>
      <c r="F300" s="215"/>
      <c r="G300" s="215"/>
      <c r="H300" s="216"/>
      <c r="I300" s="217"/>
      <c r="J300" s="218"/>
      <c r="K300" s="217"/>
    </row>
    <row r="301" spans="1:11" s="34" customFormat="1" ht="33" customHeight="1" thickBot="1">
      <c r="A301" s="35"/>
      <c r="B301" s="36" t="s">
        <v>153</v>
      </c>
      <c r="C301" s="219"/>
      <c r="D301" s="220"/>
      <c r="E301" s="220"/>
      <c r="F301" s="220"/>
      <c r="G301" s="220"/>
      <c r="H301" s="221"/>
      <c r="I301" s="93">
        <f>I270+I280+I192+I153+I87+I142+I111+I201+I15+I293+I133</f>
        <v>6529800</v>
      </c>
      <c r="J301" s="93">
        <f>J270+J280+J192+J153+J87+J142+J111+J201+J15+J293+J133</f>
        <v>6989400</v>
      </c>
      <c r="K301" s="93">
        <f>K270+K280+K192+K153+K87+K142+K111+K201+K15+K293+K133</f>
        <v>7482600</v>
      </c>
    </row>
    <row r="302" spans="1:11" s="34" customFormat="1" ht="22.5" customHeight="1" thickBot="1">
      <c r="A302" s="70"/>
      <c r="B302" s="71" t="s">
        <v>154</v>
      </c>
      <c r="C302" s="222"/>
      <c r="D302" s="222"/>
      <c r="E302" s="222"/>
      <c r="F302" s="222"/>
      <c r="G302" s="222"/>
      <c r="H302" s="222"/>
      <c r="I302" s="223">
        <f>6529800-I301</f>
        <v>0</v>
      </c>
      <c r="J302" s="224">
        <f>6989400-J301</f>
        <v>0</v>
      </c>
      <c r="K302" s="223">
        <f>7482600-K301</f>
        <v>0</v>
      </c>
    </row>
    <row r="303" spans="1:9" s="14" customFormat="1" ht="20.25" customHeight="1">
      <c r="A303" s="2"/>
      <c r="B303" s="15"/>
      <c r="C303" s="16"/>
      <c r="D303" s="16"/>
      <c r="E303" s="16"/>
      <c r="F303" s="16"/>
      <c r="G303" s="16"/>
      <c r="H303" s="17"/>
      <c r="I303" s="18"/>
    </row>
    <row r="304" spans="1:9" s="14" customFormat="1" ht="45.75" customHeight="1">
      <c r="A304" s="2"/>
      <c r="B304" s="225" t="s">
        <v>155</v>
      </c>
      <c r="C304" s="19"/>
      <c r="D304" s="19"/>
      <c r="E304" s="19"/>
      <c r="F304" s="226" t="s">
        <v>156</v>
      </c>
      <c r="G304" s="19"/>
      <c r="H304" s="20"/>
      <c r="I304" s="21"/>
    </row>
    <row r="305" ht="6" customHeight="1"/>
    <row r="306" ht="24.75" customHeight="1"/>
    <row r="307" ht="16.5" customHeight="1"/>
    <row r="308" ht="16.5" customHeight="1"/>
    <row r="309" ht="39" customHeight="1"/>
    <row r="310" ht="14.25" customHeight="1"/>
    <row r="311" ht="14.25" customHeight="1" thickBot="1"/>
    <row r="312" spans="1:9" ht="22.5" customHeight="1" thickBot="1">
      <c r="A312" s="22">
        <v>7</v>
      </c>
      <c r="B312" s="22" t="s">
        <v>98</v>
      </c>
      <c r="C312" s="22">
        <v>301</v>
      </c>
      <c r="D312" s="22">
        <v>5</v>
      </c>
      <c r="E312" s="22">
        <v>1</v>
      </c>
      <c r="F312" s="22"/>
      <c r="G312" s="22"/>
      <c r="H312" s="22"/>
      <c r="I312" s="22">
        <v>20000</v>
      </c>
    </row>
    <row r="313" spans="1:9" ht="22.5" customHeight="1" thickBot="1">
      <c r="A313" s="23"/>
      <c r="B313" s="23" t="s">
        <v>73</v>
      </c>
      <c r="C313" s="23">
        <v>301</v>
      </c>
      <c r="D313" s="23">
        <v>5</v>
      </c>
      <c r="E313" s="23">
        <v>1</v>
      </c>
      <c r="F313" s="23">
        <v>99</v>
      </c>
      <c r="G313" s="23"/>
      <c r="H313" s="23"/>
      <c r="I313" s="23">
        <v>20000</v>
      </c>
    </row>
    <row r="314" spans="1:9" ht="22.5" customHeight="1" thickBot="1">
      <c r="A314" s="23"/>
      <c r="B314" s="23" t="s">
        <v>175</v>
      </c>
      <c r="C314" s="23">
        <v>301</v>
      </c>
      <c r="D314" s="23">
        <v>5</v>
      </c>
      <c r="E314" s="23">
        <v>1</v>
      </c>
      <c r="F314" s="23" t="s">
        <v>74</v>
      </c>
      <c r="G314" s="23"/>
      <c r="H314" s="23"/>
      <c r="I314" s="23">
        <v>20000</v>
      </c>
    </row>
    <row r="315" spans="1:9" ht="22.5" customHeight="1" thickBot="1">
      <c r="A315" s="23"/>
      <c r="B315" s="23" t="s">
        <v>183</v>
      </c>
      <c r="C315" s="23">
        <v>301</v>
      </c>
      <c r="D315" s="23">
        <v>5</v>
      </c>
      <c r="E315" s="23">
        <v>1</v>
      </c>
      <c r="F315" s="23" t="s">
        <v>100</v>
      </c>
      <c r="G315" s="23"/>
      <c r="H315" s="23"/>
      <c r="I315" s="23">
        <v>20000</v>
      </c>
    </row>
    <row r="316" spans="1:9" ht="22.5" customHeight="1" thickBot="1">
      <c r="A316" s="23"/>
      <c r="B316" s="23" t="s">
        <v>61</v>
      </c>
      <c r="C316" s="23">
        <v>301</v>
      </c>
      <c r="D316" s="23">
        <v>5</v>
      </c>
      <c r="E316" s="23">
        <v>1</v>
      </c>
      <c r="F316" s="23" t="s">
        <v>100</v>
      </c>
      <c r="G316" s="23">
        <v>850</v>
      </c>
      <c r="H316" s="23"/>
      <c r="I316" s="23">
        <v>20000</v>
      </c>
    </row>
    <row r="317" spans="1:9" ht="22.5" customHeight="1" thickBot="1">
      <c r="A317" s="23"/>
      <c r="B317" s="23" t="s">
        <v>61</v>
      </c>
      <c r="C317" s="23">
        <v>301</v>
      </c>
      <c r="D317" s="23">
        <v>5</v>
      </c>
      <c r="E317" s="23">
        <v>1</v>
      </c>
      <c r="F317" s="23" t="s">
        <v>100</v>
      </c>
      <c r="G317" s="23">
        <v>851</v>
      </c>
      <c r="H317" s="23"/>
      <c r="I317" s="23">
        <f>I319</f>
        <v>20000</v>
      </c>
    </row>
    <row r="318" spans="1:9" ht="22.5" customHeight="1" thickBot="1">
      <c r="A318" s="24"/>
      <c r="B318" s="23" t="s">
        <v>88</v>
      </c>
      <c r="C318" s="23">
        <v>301</v>
      </c>
      <c r="D318" s="23">
        <v>5</v>
      </c>
      <c r="E318" s="23">
        <v>1</v>
      </c>
      <c r="F318" s="23" t="s">
        <v>100</v>
      </c>
      <c r="G318" s="23">
        <v>851</v>
      </c>
      <c r="H318" s="23">
        <v>290</v>
      </c>
      <c r="I318" s="23">
        <f>I319</f>
        <v>20000</v>
      </c>
    </row>
    <row r="319" spans="1:9" ht="22.5" customHeight="1" thickBot="1">
      <c r="A319" s="24"/>
      <c r="B319" s="23" t="s">
        <v>63</v>
      </c>
      <c r="C319" s="23">
        <v>301</v>
      </c>
      <c r="D319" s="23">
        <v>5</v>
      </c>
      <c r="E319" s="23">
        <v>1</v>
      </c>
      <c r="F319" s="23" t="s">
        <v>100</v>
      </c>
      <c r="G319" s="23">
        <v>851</v>
      </c>
      <c r="H319" s="23">
        <v>291</v>
      </c>
      <c r="I319" s="23">
        <v>20000</v>
      </c>
    </row>
  </sheetData>
  <sheetProtection selectLockedCells="1" selectUnlockedCells="1"/>
  <mergeCells count="10">
    <mergeCell ref="B7:I7"/>
    <mergeCell ref="B8:I8"/>
    <mergeCell ref="A12:A13"/>
    <mergeCell ref="J12:J13"/>
    <mergeCell ref="K12:K13"/>
    <mergeCell ref="B9:I9"/>
    <mergeCell ref="B10:I10"/>
    <mergeCell ref="B12:B13"/>
    <mergeCell ref="C12:H12"/>
    <mergeCell ref="I12:I13"/>
  </mergeCells>
  <printOptions/>
  <pageMargins left="0.5298611111111111" right="0.39375" top="0.5902777777777778" bottom="0.5902777777777778" header="0.5118055555555555" footer="0.39375"/>
  <pageSetup firstPageNumber="116" useFirstPageNumber="1" horizontalDpi="300" verticalDpi="300" orientation="portrait" paperSize="9" scale="50" r:id="rId1"/>
  <headerFooter alignWithMargins="0">
    <oddFooter>&amp;C&amp;P</oddFooter>
  </headerFooter>
  <rowBreaks count="5" manualBreakCount="5">
    <brk id="58" max="10" man="1"/>
    <brk id="117" max="10" man="1"/>
    <brk id="172" max="10" man="1"/>
    <brk id="224" max="10" man="1"/>
    <brk id="27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Xenia</cp:lastModifiedBy>
  <cp:lastPrinted>2024-01-15T12:21:46Z</cp:lastPrinted>
  <dcterms:created xsi:type="dcterms:W3CDTF">2001-04-26T04:34:20Z</dcterms:created>
  <dcterms:modified xsi:type="dcterms:W3CDTF">2024-03-26T13:42:42Z</dcterms:modified>
  <cp:category/>
  <cp:version/>
  <cp:contentType/>
  <cp:contentStatus/>
  <cp:revision>25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ФИНТЕХ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