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7928\Downloads\"/>
    </mc:Choice>
  </mc:AlternateContent>
  <xr:revisionPtr revIDLastSave="0" documentId="8_{024BAF2E-2B36-476E-847F-89C52148EC04}" xr6:coauthVersionLast="47" xr6:coauthVersionMax="47" xr10:uidLastSave="{00000000-0000-0000-0000-000000000000}"/>
  <bookViews>
    <workbookView xWindow="2595" yWindow="2595" windowWidth="23940" windowHeight="11295" tabRatio="500"/>
  </bookViews>
  <sheets>
    <sheet name="r-01" sheetId="1" r:id="rId1"/>
  </sheets>
  <definedNames>
    <definedName name="_Hlk101889339" localSheetId="0">'r-01'!$B$124</definedName>
    <definedName name="__xlnm__FilterDatabase" localSheetId="0">'r-01'!$B$1:$K$318</definedName>
    <definedName name="_xlnm.Print_Titles" localSheetId="0">'r-01'!$14:$14</definedName>
    <definedName name="_xlnm.Print_Area" localSheetId="0">'r-01'!$A$1:$M$316</definedName>
  </definedNames>
  <calcPr calcId="191029" fullCalcOnLoad="1"/>
</workbook>
</file>

<file path=xl/calcChain.xml><?xml version="1.0" encoding="utf-8"?>
<calcChain xmlns="http://schemas.openxmlformats.org/spreadsheetml/2006/main">
  <c r="J109" i="1" l="1"/>
  <c r="L174" i="1"/>
  <c r="M174" i="1"/>
  <c r="M173" i="1" s="1"/>
  <c r="K174" i="1"/>
  <c r="K173" i="1" s="1"/>
  <c r="K172" i="1" s="1"/>
  <c r="K171" i="1" s="1"/>
  <c r="J174" i="1"/>
  <c r="I174" i="1"/>
  <c r="I173" i="1"/>
  <c r="J107" i="1"/>
  <c r="I107" i="1"/>
  <c r="I25" i="1"/>
  <c r="I24" i="1"/>
  <c r="J25" i="1"/>
  <c r="J24" i="1" s="1"/>
  <c r="J23" i="1" s="1"/>
  <c r="J22" i="1" s="1"/>
  <c r="J21" i="1" s="1"/>
  <c r="J20" i="1" s="1"/>
  <c r="I28" i="1"/>
  <c r="I27" i="1" s="1"/>
  <c r="J28" i="1"/>
  <c r="J27" i="1"/>
  <c r="I32" i="1"/>
  <c r="I31" i="1" s="1"/>
  <c r="I30" i="1" s="1"/>
  <c r="J32" i="1"/>
  <c r="J31" i="1"/>
  <c r="J30" i="1" s="1"/>
  <c r="I34" i="1"/>
  <c r="J34" i="1"/>
  <c r="I40" i="1"/>
  <c r="I39" i="1" s="1"/>
  <c r="J40" i="1"/>
  <c r="J39" i="1"/>
  <c r="J38" i="1" s="1"/>
  <c r="I48" i="1"/>
  <c r="I46" i="1" s="1"/>
  <c r="J48" i="1"/>
  <c r="J46" i="1"/>
  <c r="I51" i="1"/>
  <c r="J51" i="1"/>
  <c r="I54" i="1"/>
  <c r="J54" i="1"/>
  <c r="I56" i="1"/>
  <c r="I53" i="1" s="1"/>
  <c r="J56" i="1"/>
  <c r="I58" i="1"/>
  <c r="J58" i="1"/>
  <c r="I66" i="1"/>
  <c r="I64" i="1" s="1"/>
  <c r="J66" i="1"/>
  <c r="J65" i="1"/>
  <c r="I67" i="1"/>
  <c r="J67" i="1"/>
  <c r="I68" i="1"/>
  <c r="J68" i="1"/>
  <c r="I76" i="1"/>
  <c r="I75" i="1" s="1"/>
  <c r="I74" i="1" s="1"/>
  <c r="I73" i="1"/>
  <c r="I72" i="1" s="1"/>
  <c r="I71" i="1" s="1"/>
  <c r="J76" i="1"/>
  <c r="J75" i="1"/>
  <c r="J74" i="1"/>
  <c r="J73" i="1" s="1"/>
  <c r="J72" i="1" s="1"/>
  <c r="J71" i="1" s="1"/>
  <c r="I84" i="1"/>
  <c r="I83" i="1" s="1"/>
  <c r="I82" i="1" s="1"/>
  <c r="I81" i="1"/>
  <c r="I80" i="1" s="1"/>
  <c r="I79" i="1" s="1"/>
  <c r="J84" i="1"/>
  <c r="J83" i="1"/>
  <c r="J82" i="1"/>
  <c r="J81" i="1" s="1"/>
  <c r="J80" i="1" s="1"/>
  <c r="J79" i="1" s="1"/>
  <c r="I95" i="1"/>
  <c r="I94" i="1" s="1"/>
  <c r="I93" i="1" s="1"/>
  <c r="J95" i="1"/>
  <c r="J94" i="1"/>
  <c r="J93" i="1" s="1"/>
  <c r="J92" i="1" s="1"/>
  <c r="J91" i="1" s="1"/>
  <c r="I99" i="1"/>
  <c r="I98" i="1"/>
  <c r="I97" i="1" s="1"/>
  <c r="J99" i="1"/>
  <c r="J98" i="1"/>
  <c r="J97" i="1"/>
  <c r="I105" i="1"/>
  <c r="I104" i="1" s="1"/>
  <c r="J105" i="1"/>
  <c r="J104" i="1"/>
  <c r="J103" i="1" s="1"/>
  <c r="J102" i="1" s="1"/>
  <c r="J101" i="1" s="1"/>
  <c r="I109" i="1"/>
  <c r="I119" i="1"/>
  <c r="I118" i="1" s="1"/>
  <c r="J119" i="1"/>
  <c r="J118" i="1"/>
  <c r="J117" i="1" s="1"/>
  <c r="J116" i="1" s="1"/>
  <c r="J115" i="1" s="1"/>
  <c r="J114" i="1" s="1"/>
  <c r="J113" i="1" s="1"/>
  <c r="J112" i="1" s="1"/>
  <c r="I121" i="1"/>
  <c r="J121" i="1"/>
  <c r="I122" i="1"/>
  <c r="J122" i="1"/>
  <c r="I131" i="1"/>
  <c r="I130" i="1" s="1"/>
  <c r="I129" i="1"/>
  <c r="I128" i="1"/>
  <c r="I127" i="1" s="1"/>
  <c r="I126" i="1" s="1"/>
  <c r="I125" i="1"/>
  <c r="I124" i="1" s="1"/>
  <c r="J131" i="1"/>
  <c r="J130" i="1" s="1"/>
  <c r="J129" i="1"/>
  <c r="J128" i="1"/>
  <c r="J127" i="1" s="1"/>
  <c r="J126" i="1" s="1"/>
  <c r="J125" i="1" s="1"/>
  <c r="J124" i="1" s="1"/>
  <c r="I142" i="1"/>
  <c r="I141" i="1" s="1"/>
  <c r="I140" i="1" s="1"/>
  <c r="I139" i="1" s="1"/>
  <c r="I138" i="1" s="1"/>
  <c r="I137" i="1" s="1"/>
  <c r="I136" i="1" s="1"/>
  <c r="I135" i="1" s="1"/>
  <c r="I134" i="1" s="1"/>
  <c r="J142" i="1"/>
  <c r="J141" i="1"/>
  <c r="J140" i="1" s="1"/>
  <c r="J139" i="1" s="1"/>
  <c r="J138" i="1" s="1"/>
  <c r="J137" i="1" s="1"/>
  <c r="J136" i="1" s="1"/>
  <c r="J135" i="1" s="1"/>
  <c r="J134" i="1" s="1"/>
  <c r="I152" i="1"/>
  <c r="I151" i="1"/>
  <c r="I150" i="1" s="1"/>
  <c r="I149" i="1" s="1"/>
  <c r="I148" i="1"/>
  <c r="I147" i="1"/>
  <c r="I146" i="1" s="1"/>
  <c r="J152" i="1"/>
  <c r="J151" i="1"/>
  <c r="J150" i="1"/>
  <c r="J149" i="1" s="1"/>
  <c r="J148" i="1" s="1"/>
  <c r="J147" i="1"/>
  <c r="J146" i="1" s="1"/>
  <c r="I162" i="1"/>
  <c r="I161" i="1"/>
  <c r="I160" i="1"/>
  <c r="I159" i="1" s="1"/>
  <c r="J162" i="1"/>
  <c r="J161" i="1" s="1"/>
  <c r="J160" i="1"/>
  <c r="J159" i="1"/>
  <c r="J158" i="1" s="1"/>
  <c r="J173" i="1"/>
  <c r="I177" i="1"/>
  <c r="J177" i="1"/>
  <c r="I178" i="1"/>
  <c r="J178" i="1"/>
  <c r="I180" i="1"/>
  <c r="J180" i="1"/>
  <c r="I186" i="1"/>
  <c r="J186" i="1"/>
  <c r="I190" i="1"/>
  <c r="I189" i="1"/>
  <c r="I185" i="1" s="1"/>
  <c r="J190" i="1"/>
  <c r="J189" i="1" s="1"/>
  <c r="J185" i="1" s="1"/>
  <c r="J184" i="1" s="1"/>
  <c r="J183" i="1" s="1"/>
  <c r="I197" i="1"/>
  <c r="I196" i="1"/>
  <c r="J197" i="1"/>
  <c r="J196" i="1" s="1"/>
  <c r="I202" i="1"/>
  <c r="I200" i="1" s="1"/>
  <c r="I195" i="1" s="1"/>
  <c r="I194" i="1" s="1"/>
  <c r="J202" i="1"/>
  <c r="J200" i="1"/>
  <c r="I212" i="1"/>
  <c r="I211" i="1" s="1"/>
  <c r="I210" i="1" s="1"/>
  <c r="I209" i="1" s="1"/>
  <c r="I208" i="1" s="1"/>
  <c r="I207" i="1"/>
  <c r="I206" i="1" s="1"/>
  <c r="J212" i="1"/>
  <c r="J211" i="1"/>
  <c r="J210" i="1"/>
  <c r="J209" i="1" s="1"/>
  <c r="J208" i="1" s="1"/>
  <c r="J207" i="1"/>
  <c r="J206" i="1" s="1"/>
  <c r="I222" i="1"/>
  <c r="I221" i="1" s="1"/>
  <c r="I220" i="1"/>
  <c r="I219" i="1"/>
  <c r="I218" i="1" s="1"/>
  <c r="J222" i="1"/>
  <c r="J221" i="1" s="1"/>
  <c r="J220" i="1" s="1"/>
  <c r="J219" i="1" s="1"/>
  <c r="I226" i="1"/>
  <c r="I225" i="1" s="1"/>
  <c r="I224" i="1"/>
  <c r="J226" i="1"/>
  <c r="J225" i="1" s="1"/>
  <c r="J224" i="1" s="1"/>
  <c r="I230" i="1"/>
  <c r="I229" i="1"/>
  <c r="I228" i="1" s="1"/>
  <c r="J230" i="1"/>
  <c r="J229" i="1"/>
  <c r="J228" i="1"/>
  <c r="I236" i="1"/>
  <c r="I235" i="1" s="1"/>
  <c r="J236" i="1"/>
  <c r="I241" i="1"/>
  <c r="I239" i="1"/>
  <c r="J241" i="1"/>
  <c r="J239" i="1" s="1"/>
  <c r="I244" i="1"/>
  <c r="J244" i="1"/>
  <c r="I250" i="1"/>
  <c r="I249" i="1" s="1"/>
  <c r="I248" i="1" s="1"/>
  <c r="I247" i="1" s="1"/>
  <c r="I246" i="1" s="1"/>
  <c r="J250" i="1"/>
  <c r="J249" i="1" s="1"/>
  <c r="J248" i="1" s="1"/>
  <c r="J247" i="1"/>
  <c r="J246" i="1" s="1"/>
  <c r="I254" i="1"/>
  <c r="I253" i="1" s="1"/>
  <c r="I252" i="1"/>
  <c r="J254" i="1"/>
  <c r="J253" i="1" s="1"/>
  <c r="J252" i="1" s="1"/>
  <c r="I261" i="1"/>
  <c r="I260" i="1" s="1"/>
  <c r="I258" i="1" s="1"/>
  <c r="J261" i="1"/>
  <c r="J260" i="1"/>
  <c r="J258" i="1" s="1"/>
  <c r="I265" i="1"/>
  <c r="I264" i="1"/>
  <c r="I263" i="1"/>
  <c r="J265" i="1"/>
  <c r="J264" i="1" s="1"/>
  <c r="J263" i="1" s="1"/>
  <c r="I271" i="1"/>
  <c r="I270" i="1"/>
  <c r="I269" i="1" s="1"/>
  <c r="J271" i="1"/>
  <c r="J270" i="1" s="1"/>
  <c r="J269" i="1" s="1"/>
  <c r="J268" i="1" s="1"/>
  <c r="I274" i="1"/>
  <c r="J274" i="1"/>
  <c r="I275" i="1"/>
  <c r="J275" i="1"/>
  <c r="I281" i="1"/>
  <c r="I280" i="1" s="1"/>
  <c r="I279" i="1" s="1"/>
  <c r="I278" i="1" s="1"/>
  <c r="I277" i="1"/>
  <c r="J281" i="1"/>
  <c r="J280" i="1" s="1"/>
  <c r="J279" i="1" s="1"/>
  <c r="J278" i="1" s="1"/>
  <c r="J277" i="1" s="1"/>
  <c r="I292" i="1"/>
  <c r="I290" i="1" s="1"/>
  <c r="I289" i="1" s="1"/>
  <c r="I288" i="1" s="1"/>
  <c r="I287" i="1" s="1"/>
  <c r="I286" i="1" s="1"/>
  <c r="I285" i="1" s="1"/>
  <c r="I284" i="1" s="1"/>
  <c r="J292" i="1"/>
  <c r="J291" i="1"/>
  <c r="I301" i="1"/>
  <c r="I300" i="1"/>
  <c r="J301" i="1"/>
  <c r="J300" i="1"/>
  <c r="I304" i="1"/>
  <c r="I303" i="1"/>
  <c r="J304" i="1"/>
  <c r="J303" i="1" s="1"/>
  <c r="I311" i="1"/>
  <c r="I309" i="1" s="1"/>
  <c r="I308" i="1" s="1"/>
  <c r="I307" i="1" s="1"/>
  <c r="J311" i="1"/>
  <c r="J309" i="1"/>
  <c r="J308" i="1" s="1"/>
  <c r="J307" i="1" s="1"/>
  <c r="I312" i="1"/>
  <c r="J312" i="1"/>
  <c r="L236" i="1"/>
  <c r="L235" i="1" s="1"/>
  <c r="M236" i="1"/>
  <c r="M235" i="1" s="1"/>
  <c r="K236" i="1"/>
  <c r="K235" i="1" s="1"/>
  <c r="L142" i="1"/>
  <c r="L141" i="1" s="1"/>
  <c r="L140" i="1" s="1"/>
  <c r="L139" i="1" s="1"/>
  <c r="L138" i="1" s="1"/>
  <c r="L137" i="1" s="1"/>
  <c r="L136" i="1" s="1"/>
  <c r="L135" i="1" s="1"/>
  <c r="L134" i="1" s="1"/>
  <c r="M142" i="1"/>
  <c r="M141" i="1" s="1"/>
  <c r="M140" i="1" s="1"/>
  <c r="M139" i="1" s="1"/>
  <c r="M138" i="1" s="1"/>
  <c r="M137" i="1" s="1"/>
  <c r="M136" i="1" s="1"/>
  <c r="M135" i="1"/>
  <c r="M134" i="1" s="1"/>
  <c r="K142" i="1"/>
  <c r="K141" i="1" s="1"/>
  <c r="K140" i="1" s="1"/>
  <c r="K139" i="1"/>
  <c r="K138" i="1" s="1"/>
  <c r="K137" i="1" s="1"/>
  <c r="K136" i="1"/>
  <c r="K135" i="1" s="1"/>
  <c r="K134" i="1" s="1"/>
  <c r="L131" i="1"/>
  <c r="L130" i="1"/>
  <c r="L129" i="1"/>
  <c r="L128" i="1" s="1"/>
  <c r="L127" i="1" s="1"/>
  <c r="L126" i="1" s="1"/>
  <c r="L125" i="1" s="1"/>
  <c r="L124" i="1" s="1"/>
  <c r="M131" i="1"/>
  <c r="M130" i="1"/>
  <c r="M129" i="1" s="1"/>
  <c r="M128" i="1" s="1"/>
  <c r="M127" i="1" s="1"/>
  <c r="M126" i="1" s="1"/>
  <c r="M125" i="1"/>
  <c r="M124" i="1" s="1"/>
  <c r="K131" i="1"/>
  <c r="K130" i="1"/>
  <c r="K129" i="1" s="1"/>
  <c r="K128" i="1" s="1"/>
  <c r="K127" i="1" s="1"/>
  <c r="K126" i="1" s="1"/>
  <c r="K125" i="1" s="1"/>
  <c r="K124" i="1" s="1"/>
  <c r="L84" i="1"/>
  <c r="L83" i="1"/>
  <c r="L82" i="1"/>
  <c r="L81" i="1" s="1"/>
  <c r="L80" i="1" s="1"/>
  <c r="L79" i="1"/>
  <c r="M84" i="1"/>
  <c r="M83" i="1" s="1"/>
  <c r="M82" i="1" s="1"/>
  <c r="M81" i="1" s="1"/>
  <c r="M80" i="1"/>
  <c r="M79" i="1" s="1"/>
  <c r="K84" i="1"/>
  <c r="K83" i="1"/>
  <c r="K82" i="1" s="1"/>
  <c r="K81" i="1" s="1"/>
  <c r="K80" i="1" s="1"/>
  <c r="K79" i="1"/>
  <c r="L105" i="1"/>
  <c r="L104" i="1" s="1"/>
  <c r="L103" i="1" s="1"/>
  <c r="L102" i="1" s="1"/>
  <c r="L101" i="1" s="1"/>
  <c r="M105" i="1"/>
  <c r="M104" i="1"/>
  <c r="K105" i="1"/>
  <c r="K104" i="1" s="1"/>
  <c r="K76" i="1"/>
  <c r="K75" i="1"/>
  <c r="K74" i="1" s="1"/>
  <c r="K73" i="1" s="1"/>
  <c r="K72" i="1" s="1"/>
  <c r="K71" i="1"/>
  <c r="N26" i="1"/>
  <c r="L312" i="1"/>
  <c r="M312" i="1"/>
  <c r="K312" i="1"/>
  <c r="L304" i="1"/>
  <c r="L303" i="1" s="1"/>
  <c r="M304" i="1"/>
  <c r="M303" i="1"/>
  <c r="K304" i="1"/>
  <c r="K303" i="1" s="1"/>
  <c r="L275" i="1"/>
  <c r="M275" i="1"/>
  <c r="K275" i="1"/>
  <c r="L265" i="1"/>
  <c r="L264" i="1"/>
  <c r="L263" i="1"/>
  <c r="M265" i="1"/>
  <c r="M264" i="1" s="1"/>
  <c r="M263" i="1" s="1"/>
  <c r="K265" i="1"/>
  <c r="K264" i="1"/>
  <c r="K263" i="1" s="1"/>
  <c r="L222" i="1"/>
  <c r="L221" i="1"/>
  <c r="L220" i="1"/>
  <c r="L219" i="1" s="1"/>
  <c r="M222" i="1"/>
  <c r="M221" i="1"/>
  <c r="M220" i="1" s="1"/>
  <c r="M219" i="1" s="1"/>
  <c r="M218" i="1" s="1"/>
  <c r="M217" i="1" s="1"/>
  <c r="M216" i="1" s="1"/>
  <c r="M215" i="1" s="1"/>
  <c r="K222" i="1"/>
  <c r="K221" i="1"/>
  <c r="K220" i="1" s="1"/>
  <c r="K219" i="1" s="1"/>
  <c r="L226" i="1"/>
  <c r="L225" i="1"/>
  <c r="L224" i="1" s="1"/>
  <c r="L218" i="1" s="1"/>
  <c r="L217" i="1" s="1"/>
  <c r="M226" i="1"/>
  <c r="M225" i="1"/>
  <c r="M224" i="1"/>
  <c r="K226" i="1"/>
  <c r="K225" i="1" s="1"/>
  <c r="K224" i="1" s="1"/>
  <c r="L230" i="1"/>
  <c r="L229" i="1" s="1"/>
  <c r="L228" i="1" s="1"/>
  <c r="M230" i="1"/>
  <c r="M229" i="1"/>
  <c r="M228" i="1" s="1"/>
  <c r="K230" i="1"/>
  <c r="K229" i="1"/>
  <c r="K228" i="1"/>
  <c r="L244" i="1"/>
  <c r="M244" i="1"/>
  <c r="K244" i="1"/>
  <c r="L241" i="1"/>
  <c r="L239" i="1" s="1"/>
  <c r="L234" i="1" s="1"/>
  <c r="L233" i="1" s="1"/>
  <c r="M241" i="1"/>
  <c r="M239" i="1"/>
  <c r="K241" i="1"/>
  <c r="K239" i="1" s="1"/>
  <c r="L202" i="1"/>
  <c r="L200" i="1"/>
  <c r="M202" i="1"/>
  <c r="M200" i="1" s="1"/>
  <c r="K202" i="1"/>
  <c r="K200" i="1"/>
  <c r="K190" i="1"/>
  <c r="K189" i="1" s="1"/>
  <c r="K185" i="1" s="1"/>
  <c r="K184" i="1" s="1"/>
  <c r="L190" i="1"/>
  <c r="L189" i="1"/>
  <c r="M190" i="1"/>
  <c r="M189" i="1" s="1"/>
  <c r="L173" i="1"/>
  <c r="L180" i="1"/>
  <c r="M180" i="1"/>
  <c r="K180" i="1"/>
  <c r="L178" i="1"/>
  <c r="M178" i="1"/>
  <c r="K178" i="1"/>
  <c r="L152" i="1"/>
  <c r="L151" i="1"/>
  <c r="L150" i="1"/>
  <c r="L149" i="1"/>
  <c r="L148" i="1" s="1"/>
  <c r="L147" i="1" s="1"/>
  <c r="L146" i="1" s="1"/>
  <c r="M152" i="1"/>
  <c r="M151" i="1" s="1"/>
  <c r="M150" i="1" s="1"/>
  <c r="M149" i="1"/>
  <c r="M148" i="1" s="1"/>
  <c r="M147" i="1" s="1"/>
  <c r="M146" i="1" s="1"/>
  <c r="K152" i="1"/>
  <c r="K151" i="1" s="1"/>
  <c r="K150" i="1" s="1"/>
  <c r="K149" i="1" s="1"/>
  <c r="K148" i="1"/>
  <c r="K147" i="1"/>
  <c r="K146" i="1" s="1"/>
  <c r="L122" i="1"/>
  <c r="M122" i="1"/>
  <c r="K122" i="1"/>
  <c r="L109" i="1"/>
  <c r="L107" i="1"/>
  <c r="M109" i="1"/>
  <c r="M107" i="1"/>
  <c r="K109" i="1"/>
  <c r="K107" i="1"/>
  <c r="L95" i="1"/>
  <c r="L94" i="1"/>
  <c r="L93" i="1" s="1"/>
  <c r="M95" i="1"/>
  <c r="M94" i="1"/>
  <c r="M93" i="1" s="1"/>
  <c r="K95" i="1"/>
  <c r="K94" i="1"/>
  <c r="K93" i="1"/>
  <c r="L99" i="1"/>
  <c r="L98" i="1" s="1"/>
  <c r="L97" i="1" s="1"/>
  <c r="M99" i="1"/>
  <c r="M98" i="1"/>
  <c r="M97" i="1" s="1"/>
  <c r="K99" i="1"/>
  <c r="K98" i="1"/>
  <c r="K97" i="1"/>
  <c r="L76" i="1"/>
  <c r="L74" i="1"/>
  <c r="L73" i="1"/>
  <c r="L72" i="1"/>
  <c r="L71" i="1" s="1"/>
  <c r="M76" i="1"/>
  <c r="M74" i="1"/>
  <c r="M73" i="1"/>
  <c r="M72" i="1" s="1"/>
  <c r="M71" i="1" s="1"/>
  <c r="L68" i="1"/>
  <c r="M68" i="1"/>
  <c r="K68" i="1"/>
  <c r="L67" i="1"/>
  <c r="M67" i="1"/>
  <c r="K67" i="1"/>
  <c r="K40" i="1"/>
  <c r="K39" i="1"/>
  <c r="K25" i="1"/>
  <c r="K24" i="1"/>
  <c r="K23" i="1" s="1"/>
  <c r="M51" i="1"/>
  <c r="L51" i="1"/>
  <c r="K51" i="1"/>
  <c r="L48" i="1"/>
  <c r="L46" i="1"/>
  <c r="M48" i="1"/>
  <c r="M46" i="1" s="1"/>
  <c r="K48" i="1"/>
  <c r="K46" i="1"/>
  <c r="L40" i="1"/>
  <c r="L39" i="1" s="1"/>
  <c r="L38" i="1" s="1"/>
  <c r="L37" i="1" s="1"/>
  <c r="L36" i="1" s="1"/>
  <c r="M40" i="1"/>
  <c r="M39" i="1"/>
  <c r="M38" i="1" s="1"/>
  <c r="L34" i="1"/>
  <c r="M34" i="1"/>
  <c r="K34" i="1"/>
  <c r="L32" i="1"/>
  <c r="L31" i="1" s="1"/>
  <c r="L30" i="1" s="1"/>
  <c r="M32" i="1"/>
  <c r="M31" i="1"/>
  <c r="M30" i="1" s="1"/>
  <c r="M22" i="1" s="1"/>
  <c r="M21" i="1" s="1"/>
  <c r="M20" i="1" s="1"/>
  <c r="K32" i="1"/>
  <c r="K31" i="1"/>
  <c r="K30" i="1"/>
  <c r="L25" i="1"/>
  <c r="L24" i="1" s="1"/>
  <c r="L23" i="1" s="1"/>
  <c r="M25" i="1"/>
  <c r="M24" i="1"/>
  <c r="M23" i="1" s="1"/>
  <c r="L28" i="1"/>
  <c r="L27" i="1"/>
  <c r="M28" i="1"/>
  <c r="M27" i="1"/>
  <c r="K28" i="1"/>
  <c r="K27" i="1"/>
  <c r="L54" i="1"/>
  <c r="M54" i="1"/>
  <c r="L56" i="1"/>
  <c r="M56" i="1"/>
  <c r="L58" i="1"/>
  <c r="M58" i="1"/>
  <c r="L66" i="1"/>
  <c r="L64" i="1"/>
  <c r="M66" i="1"/>
  <c r="M64" i="1"/>
  <c r="M61" i="1"/>
  <c r="L119" i="1"/>
  <c r="L118" i="1" s="1"/>
  <c r="M119" i="1"/>
  <c r="M118" i="1"/>
  <c r="M117" i="1" s="1"/>
  <c r="M116" i="1" s="1"/>
  <c r="M115" i="1" s="1"/>
  <c r="M114" i="1" s="1"/>
  <c r="M113" i="1" s="1"/>
  <c r="M112" i="1" s="1"/>
  <c r="L121" i="1"/>
  <c r="M121" i="1"/>
  <c r="L162" i="1"/>
  <c r="L161" i="1"/>
  <c r="L160" i="1"/>
  <c r="L159" i="1" s="1"/>
  <c r="L158" i="1" s="1"/>
  <c r="M162" i="1"/>
  <c r="M161" i="1"/>
  <c r="M160" i="1"/>
  <c r="M159" i="1" s="1"/>
  <c r="L177" i="1"/>
  <c r="M177" i="1"/>
  <c r="L186" i="1"/>
  <c r="M186" i="1"/>
  <c r="L197" i="1"/>
  <c r="L196" i="1"/>
  <c r="L195" i="1" s="1"/>
  <c r="L194" i="1" s="1"/>
  <c r="L192" i="1" s="1"/>
  <c r="M197" i="1"/>
  <c r="M196" i="1" s="1"/>
  <c r="L212" i="1"/>
  <c r="L211" i="1"/>
  <c r="L210" i="1" s="1"/>
  <c r="L209" i="1" s="1"/>
  <c r="L208" i="1" s="1"/>
  <c r="L207" i="1" s="1"/>
  <c r="L206" i="1" s="1"/>
  <c r="M212" i="1"/>
  <c r="M211" i="1"/>
  <c r="M210" i="1"/>
  <c r="M209" i="1"/>
  <c r="M208" i="1" s="1"/>
  <c r="M207" i="1" s="1"/>
  <c r="M206" i="1"/>
  <c r="L250" i="1"/>
  <c r="L249" i="1" s="1"/>
  <c r="L248" i="1" s="1"/>
  <c r="L247" i="1"/>
  <c r="L246" i="1"/>
  <c r="M250" i="1"/>
  <c r="M249" i="1"/>
  <c r="M248" i="1"/>
  <c r="M247" i="1"/>
  <c r="M246" i="1" s="1"/>
  <c r="L254" i="1"/>
  <c r="L253" i="1"/>
  <c r="L252" i="1"/>
  <c r="M254" i="1"/>
  <c r="M253" i="1"/>
  <c r="M252" i="1"/>
  <c r="L261" i="1"/>
  <c r="L260" i="1" s="1"/>
  <c r="L258" i="1" s="1"/>
  <c r="M261" i="1"/>
  <c r="M260" i="1"/>
  <c r="M258" i="1" s="1"/>
  <c r="L271" i="1"/>
  <c r="L270" i="1"/>
  <c r="L269" i="1" s="1"/>
  <c r="L268" i="1" s="1"/>
  <c r="M271" i="1"/>
  <c r="M270" i="1" s="1"/>
  <c r="M269" i="1" s="1"/>
  <c r="L274" i="1"/>
  <c r="M274" i="1"/>
  <c r="L281" i="1"/>
  <c r="L280" i="1" s="1"/>
  <c r="L279" i="1" s="1"/>
  <c r="L278" i="1"/>
  <c r="L277" i="1"/>
  <c r="M281" i="1"/>
  <c r="M280" i="1"/>
  <c r="M279" i="1"/>
  <c r="M278" i="1"/>
  <c r="M277" i="1" s="1"/>
  <c r="L292" i="1"/>
  <c r="L291" i="1"/>
  <c r="M292" i="1"/>
  <c r="L301" i="1"/>
  <c r="L300" i="1" s="1"/>
  <c r="M301" i="1"/>
  <c r="M300" i="1"/>
  <c r="M299" i="1" s="1"/>
  <c r="L311" i="1"/>
  <c r="M311" i="1"/>
  <c r="M310" i="1" s="1"/>
  <c r="K54" i="1"/>
  <c r="K56" i="1"/>
  <c r="K58" i="1"/>
  <c r="K66" i="1"/>
  <c r="K65" i="1"/>
  <c r="K119" i="1"/>
  <c r="K118" i="1"/>
  <c r="K117" i="1" s="1"/>
  <c r="K116" i="1" s="1"/>
  <c r="K115" i="1" s="1"/>
  <c r="K114" i="1" s="1"/>
  <c r="K113" i="1" s="1"/>
  <c r="K121" i="1"/>
  <c r="K162" i="1"/>
  <c r="K161" i="1"/>
  <c r="K160" i="1"/>
  <c r="K159" i="1" s="1"/>
  <c r="K158" i="1" s="1"/>
  <c r="K177" i="1"/>
  <c r="K186" i="1"/>
  <c r="K197" i="1"/>
  <c r="K196" i="1" s="1"/>
  <c r="K212" i="1"/>
  <c r="K211" i="1"/>
  <c r="K210" i="1" s="1"/>
  <c r="K209" i="1" s="1"/>
  <c r="K208" i="1" s="1"/>
  <c r="K207" i="1" s="1"/>
  <c r="K206" i="1" s="1"/>
  <c r="K250" i="1"/>
  <c r="K249" i="1"/>
  <c r="K248" i="1"/>
  <c r="K247" i="1"/>
  <c r="K246" i="1" s="1"/>
  <c r="K254" i="1"/>
  <c r="K253" i="1"/>
  <c r="K252" i="1"/>
  <c r="K261" i="1"/>
  <c r="K260" i="1"/>
  <c r="K258" i="1"/>
  <c r="K271" i="1"/>
  <c r="K270" i="1" s="1"/>
  <c r="K274" i="1"/>
  <c r="K281" i="1"/>
  <c r="K280" i="1" s="1"/>
  <c r="K279" i="1" s="1"/>
  <c r="K278" i="1" s="1"/>
  <c r="K277" i="1" s="1"/>
  <c r="K292" i="1"/>
  <c r="K301" i="1"/>
  <c r="K300" i="1"/>
  <c r="K311" i="1"/>
  <c r="K310" i="1" s="1"/>
  <c r="L75" i="1"/>
  <c r="L53" i="1"/>
  <c r="L65" i="1"/>
  <c r="M75" i="1"/>
  <c r="K269" i="1"/>
  <c r="K268" i="1"/>
  <c r="K267" i="1" s="1"/>
  <c r="K103" i="1"/>
  <c r="K102" i="1" s="1"/>
  <c r="K101" i="1" s="1"/>
  <c r="M37" i="1"/>
  <c r="M36" i="1"/>
  <c r="M63" i="1"/>
  <c r="M62" i="1"/>
  <c r="M172" i="1"/>
  <c r="M171" i="1"/>
  <c r="M170" i="1" s="1"/>
  <c r="M234" i="1"/>
  <c r="M233" i="1" s="1"/>
  <c r="M232" i="1" s="1"/>
  <c r="I291" i="1"/>
  <c r="L185" i="1"/>
  <c r="L184" i="1" s="1"/>
  <c r="L183" i="1" s="1"/>
  <c r="L299" i="1"/>
  <c r="L298" i="1"/>
  <c r="L297" i="1" s="1"/>
  <c r="L296" i="1" s="1"/>
  <c r="L295" i="1" s="1"/>
  <c r="L172" i="1"/>
  <c r="L171" i="1"/>
  <c r="L169" i="1" s="1"/>
  <c r="I184" i="1"/>
  <c r="I182" i="1"/>
  <c r="L290" i="1"/>
  <c r="L289" i="1"/>
  <c r="L288" i="1"/>
  <c r="L287" i="1"/>
  <c r="L286" i="1" s="1"/>
  <c r="L285" i="1" s="1"/>
  <c r="L284" i="1" s="1"/>
  <c r="K53" i="1"/>
  <c r="N53" i="1" s="1"/>
  <c r="M268" i="1"/>
  <c r="M267" i="1"/>
  <c r="L193" i="1"/>
  <c r="M103" i="1"/>
  <c r="M102" i="1" s="1"/>
  <c r="M101" i="1" s="1"/>
  <c r="L92" i="1"/>
  <c r="L91" i="1"/>
  <c r="L90" i="1" s="1"/>
  <c r="L232" i="1"/>
  <c r="J195" i="1"/>
  <c r="J194" i="1"/>
  <c r="J192" i="1" s="1"/>
  <c r="K38" i="1"/>
  <c r="K37" i="1" s="1"/>
  <c r="K36" i="1"/>
  <c r="K234" i="1"/>
  <c r="K233" i="1" s="1"/>
  <c r="K232" i="1" s="1"/>
  <c r="K299" i="1"/>
  <c r="K298" i="1" s="1"/>
  <c r="K297" i="1" s="1"/>
  <c r="K296" i="1"/>
  <c r="K295" i="1" s="1"/>
  <c r="K294" i="1"/>
  <c r="I38" i="1"/>
  <c r="I37" i="1"/>
  <c r="I36" i="1"/>
  <c r="K22" i="1"/>
  <c r="K21" i="1" s="1"/>
  <c r="K20" i="1" s="1"/>
  <c r="M53" i="1"/>
  <c r="I299" i="1"/>
  <c r="I298" i="1" s="1"/>
  <c r="I297" i="1" s="1"/>
  <c r="I296" i="1"/>
  <c r="I294" i="1"/>
  <c r="M195" i="1"/>
  <c r="M194" i="1" s="1"/>
  <c r="M193" i="1" s="1"/>
  <c r="K64" i="1"/>
  <c r="K309" i="1"/>
  <c r="K308" i="1" s="1"/>
  <c r="K307" i="1" s="1"/>
  <c r="N250" i="1"/>
  <c r="K195" i="1"/>
  <c r="K194" i="1" s="1"/>
  <c r="K192" i="1" s="1"/>
  <c r="I268" i="1"/>
  <c r="I267" i="1"/>
  <c r="J172" i="1"/>
  <c r="J171" i="1" s="1"/>
  <c r="J169" i="1" s="1"/>
  <c r="M185" i="1"/>
  <c r="M184" i="1" s="1"/>
  <c r="M183" i="1" s="1"/>
  <c r="L294" i="1"/>
  <c r="M257" i="1"/>
  <c r="M256" i="1" s="1"/>
  <c r="M298" i="1"/>
  <c r="M297" i="1"/>
  <c r="M296" i="1" s="1"/>
  <c r="M295" i="1" s="1"/>
  <c r="J37" i="1"/>
  <c r="J36" i="1"/>
  <c r="M65" i="1"/>
  <c r="J218" i="1"/>
  <c r="J290" i="1"/>
  <c r="J289" i="1" s="1"/>
  <c r="J288" i="1"/>
  <c r="J287" i="1"/>
  <c r="J286" i="1" s="1"/>
  <c r="J285" i="1" s="1"/>
  <c r="J284" i="1" s="1"/>
  <c r="I103" i="1"/>
  <c r="I102" i="1" s="1"/>
  <c r="I101" i="1" s="1"/>
  <c r="I234" i="1"/>
  <c r="I233" i="1"/>
  <c r="I232" i="1" s="1"/>
  <c r="I217" i="1" s="1"/>
  <c r="I172" i="1"/>
  <c r="I171" i="1"/>
  <c r="I169" i="1"/>
  <c r="I117" i="1"/>
  <c r="I116" i="1"/>
  <c r="I115" i="1"/>
  <c r="I114" i="1"/>
  <c r="I113" i="1" s="1"/>
  <c r="I112" i="1" s="1"/>
  <c r="J299" i="1"/>
  <c r="J298" i="1" s="1"/>
  <c r="J297" i="1" s="1"/>
  <c r="J296" i="1" s="1"/>
  <c r="I92" i="1"/>
  <c r="I91" i="1" s="1"/>
  <c r="I90" i="1" s="1"/>
  <c r="I65" i="1"/>
  <c r="I23" i="1"/>
  <c r="I22" i="1"/>
  <c r="I21" i="1" s="1"/>
  <c r="I20" i="1" s="1"/>
  <c r="J310" i="1"/>
  <c r="I158" i="1"/>
  <c r="I157" i="1"/>
  <c r="I156" i="1"/>
  <c r="I155" i="1"/>
  <c r="J64" i="1"/>
  <c r="I183" i="1"/>
  <c r="I61" i="1"/>
  <c r="I63" i="1"/>
  <c r="I62" i="1"/>
  <c r="J53" i="1"/>
  <c r="I310" i="1"/>
  <c r="L182" i="1"/>
  <c r="M182" i="1"/>
  <c r="K193" i="1"/>
  <c r="I295" i="1"/>
  <c r="L170" i="1"/>
  <c r="J182" i="1"/>
  <c r="J168" i="1" s="1"/>
  <c r="J167" i="1" s="1"/>
  <c r="J166" i="1" s="1"/>
  <c r="I170" i="1"/>
  <c r="I257" i="1"/>
  <c r="I256" i="1" s="1"/>
  <c r="K61" i="1"/>
  <c r="K63" i="1"/>
  <c r="K62" i="1"/>
  <c r="L168" i="1"/>
  <c r="L167" i="1" s="1"/>
  <c r="L166" i="1" s="1"/>
  <c r="M294" i="1"/>
  <c r="J61" i="1"/>
  <c r="J63" i="1"/>
  <c r="J62" i="1" s="1"/>
  <c r="M18" i="1" l="1"/>
  <c r="M17" i="1" s="1"/>
  <c r="M15" i="1" s="1"/>
  <c r="M19" i="1"/>
  <c r="J18" i="1"/>
  <c r="J17" i="1" s="1"/>
  <c r="J15" i="1" s="1"/>
  <c r="J19" i="1"/>
  <c r="K169" i="1"/>
  <c r="K170" i="1"/>
  <c r="I88" i="1"/>
  <c r="I87" i="1" s="1"/>
  <c r="I89" i="1"/>
  <c r="K19" i="1"/>
  <c r="K18" i="1"/>
  <c r="K17" i="1" s="1"/>
  <c r="K15" i="1" s="1"/>
  <c r="N36" i="1"/>
  <c r="K112" i="1"/>
  <c r="I19" i="1"/>
  <c r="I18" i="1"/>
  <c r="I17" i="1" s="1"/>
  <c r="I15" i="1" s="1"/>
  <c r="J294" i="1"/>
  <c r="J295" i="1"/>
  <c r="I216" i="1"/>
  <c r="I215" i="1" s="1"/>
  <c r="L89" i="1"/>
  <c r="L88" i="1"/>
  <c r="L87" i="1" s="1"/>
  <c r="L267" i="1"/>
  <c r="L257" i="1"/>
  <c r="L256" i="1" s="1"/>
  <c r="L216" i="1" s="1"/>
  <c r="L215" i="1" s="1"/>
  <c r="I192" i="1"/>
  <c r="I168" i="1" s="1"/>
  <c r="I167" i="1" s="1"/>
  <c r="I166" i="1" s="1"/>
  <c r="I315" i="1" s="1"/>
  <c r="I316" i="1" s="1"/>
  <c r="I193" i="1"/>
  <c r="J90" i="1"/>
  <c r="K182" i="1"/>
  <c r="K168" i="1" s="1"/>
  <c r="K167" i="1" s="1"/>
  <c r="K166" i="1" s="1"/>
  <c r="K183" i="1"/>
  <c r="J267" i="1"/>
  <c r="J257" i="1"/>
  <c r="J256" i="1" s="1"/>
  <c r="J170" i="1"/>
  <c r="M309" i="1"/>
  <c r="M308" i="1" s="1"/>
  <c r="M307" i="1" s="1"/>
  <c r="K291" i="1"/>
  <c r="K290" i="1"/>
  <c r="K289" i="1" s="1"/>
  <c r="K288" i="1" s="1"/>
  <c r="K287" i="1" s="1"/>
  <c r="K286" i="1" s="1"/>
  <c r="K285" i="1" s="1"/>
  <c r="K284" i="1" s="1"/>
  <c r="M290" i="1"/>
  <c r="M289" i="1" s="1"/>
  <c r="M288" i="1" s="1"/>
  <c r="M287" i="1" s="1"/>
  <c r="M286" i="1" s="1"/>
  <c r="M285" i="1" s="1"/>
  <c r="M284" i="1" s="1"/>
  <c r="M291" i="1"/>
  <c r="M158" i="1"/>
  <c r="M157" i="1"/>
  <c r="M156" i="1" s="1"/>
  <c r="M155" i="1" s="1"/>
  <c r="J235" i="1"/>
  <c r="J234" i="1"/>
  <c r="J233" i="1" s="1"/>
  <c r="J232" i="1" s="1"/>
  <c r="J217" i="1" s="1"/>
  <c r="J216" i="1" s="1"/>
  <c r="J215" i="1" s="1"/>
  <c r="J193" i="1"/>
  <c r="L309" i="1"/>
  <c r="L308" i="1" s="1"/>
  <c r="L307" i="1" s="1"/>
  <c r="L310" i="1"/>
  <c r="N27" i="1"/>
  <c r="K92" i="1"/>
  <c r="K91" i="1" s="1"/>
  <c r="K90" i="1" s="1"/>
  <c r="K218" i="1"/>
  <c r="K217" i="1" s="1"/>
  <c r="M192" i="1"/>
  <c r="M169" i="1"/>
  <c r="J157" i="1"/>
  <c r="J156" i="1" s="1"/>
  <c r="J155" i="1" s="1"/>
  <c r="L157" i="1"/>
  <c r="L156" i="1" s="1"/>
  <c r="L155" i="1" s="1"/>
  <c r="K157" i="1"/>
  <c r="K156" i="1" s="1"/>
  <c r="K155" i="1" s="1"/>
  <c r="K257" i="1"/>
  <c r="K256" i="1" s="1"/>
  <c r="L117" i="1"/>
  <c r="L116" i="1" s="1"/>
  <c r="L115" i="1" s="1"/>
  <c r="L114" i="1" s="1"/>
  <c r="L113" i="1" s="1"/>
  <c r="L112" i="1" s="1"/>
  <c r="L61" i="1"/>
  <c r="L63" i="1"/>
  <c r="L62" i="1" s="1"/>
  <c r="L22" i="1"/>
  <c r="L21" i="1" s="1"/>
  <c r="L20" i="1" s="1"/>
  <c r="M92" i="1"/>
  <c r="M91" i="1" s="1"/>
  <c r="M90" i="1" s="1"/>
  <c r="J89" i="1" l="1"/>
  <c r="J88" i="1"/>
  <c r="J87" i="1" s="1"/>
  <c r="J315" i="1" s="1"/>
  <c r="J316" i="1" s="1"/>
  <c r="M168" i="1"/>
  <c r="M167" i="1" s="1"/>
  <c r="M166" i="1" s="1"/>
  <c r="M315" i="1" s="1"/>
  <c r="M316" i="1" s="1"/>
  <c r="M88" i="1"/>
  <c r="M87" i="1" s="1"/>
  <c r="M89" i="1"/>
  <c r="K88" i="1"/>
  <c r="K87" i="1" s="1"/>
  <c r="K315" i="1" s="1"/>
  <c r="K316" i="1" s="1"/>
  <c r="K89" i="1"/>
  <c r="L19" i="1"/>
  <c r="L18" i="1"/>
  <c r="L17" i="1" s="1"/>
  <c r="L15" i="1" s="1"/>
  <c r="L315" i="1" s="1"/>
  <c r="L316" i="1" s="1"/>
  <c r="K216" i="1"/>
  <c r="K215" i="1" s="1"/>
</calcChain>
</file>

<file path=xl/sharedStrings.xml><?xml version="1.0" encoding="utf-8"?>
<sst xmlns="http://schemas.openxmlformats.org/spreadsheetml/2006/main" count="1500" uniqueCount="225">
  <si>
    <t>сельского поселения</t>
  </si>
  <si>
    <t>Ведомственная структура расходов бюджета</t>
  </si>
  <si>
    <t>Урупского сельского поселения</t>
  </si>
  <si>
    <t>Наименование показателя</t>
  </si>
  <si>
    <t>К  О  Д  Ы                                                                  классификации расходов бюджетов</t>
  </si>
  <si>
    <t>Код гл</t>
  </si>
  <si>
    <t>Раздел</t>
  </si>
  <si>
    <t>Подраздел</t>
  </si>
  <si>
    <t>КЦСР</t>
  </si>
  <si>
    <t>КВР</t>
  </si>
  <si>
    <t>КОСГУ</t>
  </si>
  <si>
    <t>ОБЩЕГОСУДАРСТВЕННЫЕ ВОПРОСЫ</t>
  </si>
  <si>
    <t>301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</si>
  <si>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</si>
  <si>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</si>
  <si>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</si>
  <si>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</si>
  <si>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</si>
  <si>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Иные непрограммные мероприятия</t>
  </si>
  <si>
    <t>72 2 00 20400</t>
  </si>
  <si>
    <t>Расходы на выплаты персоналу государственных органов</t>
  </si>
  <si>
    <t>РАСХОДЫ</t>
  </si>
  <si>
    <t>100</t>
  </si>
  <si>
    <t>200</t>
  </si>
  <si>
    <t>Оплата труда и начисления на выплаты по оплате труда</t>
  </si>
  <si>
    <t>120</t>
  </si>
  <si>
    <t>210</t>
  </si>
  <si>
    <t>Фонд оплаты труда и страховые взносы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</si>
  <si>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</si>
  <si>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</si>
  <si>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</si>
  <si>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</si>
  <si>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</si>
  <si>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</si>
  <si>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Иные закупки товаров, работ и услуг для государственных нужд</t>
  </si>
  <si>
    <t>240</t>
  </si>
  <si>
    <t>Оплата работ, услуг</t>
  </si>
  <si>
    <t>220</t>
  </si>
  <si>
    <t>Прочая закупка товаров, работ и услуг для государственных нужд</t>
  </si>
  <si>
    <t>244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</si>
  <si>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</si>
  <si>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</si>
  <si>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</si>
  <si>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</si>
  <si>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</si>
  <si>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</si>
  <si>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</si>
  <si>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</si>
  <si>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</si>
  <si>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</si>
  <si>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</si>
  <si>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</si>
  <si>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</si>
  <si>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</si>
  <si>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</si>
  <si>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</si>
  <si>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 xml:space="preserve">Увеличение стоимости прочих оборотных запасов </t>
  </si>
  <si>
    <t>346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</si>
  <si>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</si>
  <si>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</si>
  <si>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</si>
  <si>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</si>
  <si>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</si>
  <si>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</si>
  <si>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прочих налогов, сборов и иных платежей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</si>
  <si>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</si>
  <si>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</si>
  <si>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</si>
  <si>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</si>
  <si>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</si>
  <si>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Обеспечение проведения выборов</t>
  </si>
  <si>
    <t>07</t>
  </si>
  <si>
    <t>Финансовое обеспечение иных расходов муниципального образования</t>
  </si>
  <si>
    <t>99 9</t>
  </si>
  <si>
    <t>99 9 00 02000</t>
  </si>
  <si>
    <t>Специальные расходы</t>
  </si>
  <si>
    <t>880</t>
  </si>
  <si>
    <t>Иные выплаты текущего характера организациям</t>
  </si>
  <si>
    <t>297</t>
  </si>
  <si>
    <t>Резервный фонд</t>
  </si>
  <si>
    <t>11</t>
  </si>
  <si>
    <t>Резервные фонды поселений</t>
  </si>
  <si>
    <t xml:space="preserve">99 9 </t>
  </si>
  <si>
    <t>Резервные средства</t>
  </si>
  <si>
    <t xml:space="preserve">  01</t>
  </si>
  <si>
    <t>99 9 00 07005</t>
  </si>
  <si>
    <t>870</t>
  </si>
  <si>
    <t>Прочие выплаты</t>
  </si>
  <si>
    <t xml:space="preserve">Мобилизационная и вневойсковая подготовка 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</si>
  <si>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</si>
  <si>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</si>
  <si>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</si>
  <si>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</si>
  <si>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</si>
  <si>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14</t>
  </si>
  <si>
    <t>02 0 00 20267</t>
  </si>
  <si>
    <t>Увеличение стоимости прочих оборотных запасов</t>
  </si>
  <si>
    <t>Жилищное хозяйство</t>
  </si>
  <si>
    <t>05</t>
  </si>
  <si>
    <t>99 9 00 35000</t>
  </si>
  <si>
    <t>Коммунальное хозяйство</t>
  </si>
  <si>
    <t>Мероприятия в области коммунального хозяйства</t>
  </si>
  <si>
    <t>01 0 00 35105</t>
  </si>
  <si>
    <t>Прочие расходы</t>
  </si>
  <si>
    <t>Благоустройство</t>
  </si>
  <si>
    <t>Уличное освещение</t>
  </si>
  <si>
    <t>99 9 00 00100</t>
  </si>
  <si>
    <t>Приобретение работ, услуг</t>
  </si>
  <si>
    <t>Организация и содержание мест захоронений</t>
  </si>
  <si>
    <t>99 9 00 00400</t>
  </si>
  <si>
    <t>Прочие мероприятия по благоустройству городских округов и поселений</t>
  </si>
  <si>
    <t>99 9 00 00500</t>
  </si>
  <si>
    <t>Увеличение стоимости строительных материалов</t>
  </si>
  <si>
    <t>344</t>
  </si>
  <si>
    <t>Молодежная политика и оздоровление детей</t>
  </si>
  <si>
    <t>Проведение мероприятий для детей и молодежи</t>
  </si>
  <si>
    <t>Увеличение стоимости прочих материальных запасов, однократного применения</t>
  </si>
  <si>
    <t>349</t>
  </si>
  <si>
    <t>Культура и кинематография</t>
  </si>
  <si>
    <t>08</t>
  </si>
  <si>
    <t>00</t>
  </si>
  <si>
    <t>01 0  00 44099</t>
  </si>
  <si>
    <t>Расходы на выплаты персоналу казенных учреждений</t>
  </si>
  <si>
    <t>110</t>
  </si>
  <si>
    <t>111</t>
  </si>
  <si>
    <t>112</t>
  </si>
  <si>
    <t>212</t>
  </si>
  <si>
    <t>119</t>
  </si>
  <si>
    <t xml:space="preserve">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</si>
  <si>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</si>
  <si>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</si>
  <si>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260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</si>
  <si>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</si>
  <si>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</si>
  <si>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Библиотеки</t>
  </si>
  <si>
    <t>01 0  00 44299</t>
  </si>
  <si>
    <t>Пенсионное обеспечение</t>
  </si>
  <si>
    <t>10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</si>
  <si>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</si>
  <si>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</si>
  <si>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</si>
  <si>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312</t>
  </si>
  <si>
    <t>Пенсии, пособия, выплачиваемые организациями сектора государственного управления</t>
  </si>
  <si>
    <t>264</t>
  </si>
  <si>
    <t>Физическая культура и спорт</t>
  </si>
  <si>
    <t>01 0 00 51200</t>
  </si>
  <si>
    <t>Межбюджетные трансферты общего характера бюджетам бюджетной системы Российской Федерации</t>
  </si>
  <si>
    <t>Иные межбюджетные трансферты</t>
  </si>
  <si>
    <t>500</t>
  </si>
  <si>
    <t>Иные межбюджетные трансферты, передаваемые бюджетами поселений в бюджеты муниципальных районов</t>
  </si>
  <si>
    <t>540</t>
  </si>
  <si>
    <t>251</t>
  </si>
  <si>
    <t xml:space="preserve">ИТОГО РАСХОДОВ </t>
  </si>
  <si>
    <t xml:space="preserve">    "-"Дефицит,     "+"  Профицит</t>
  </si>
  <si>
    <t>2023</t>
  </si>
  <si>
    <t>122</t>
  </si>
  <si>
    <t>266</t>
  </si>
  <si>
    <t>2024</t>
  </si>
  <si>
    <t xml:space="preserve">72 </t>
  </si>
  <si>
    <t xml:space="preserve">72 2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</si>
  <si>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</si>
  <si>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</si>
  <si>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</si>
  <si>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</si>
  <si>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</si>
  <si>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</si>
  <si>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</si>
  <si>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Страхование</t>
  </si>
  <si>
    <t>227</t>
  </si>
  <si>
    <t>340</t>
  </si>
  <si>
    <t>Увеличение стоимости материальных запасов</t>
  </si>
  <si>
    <t>247</t>
  </si>
  <si>
    <t>Закупка энергетических ресурсов</t>
  </si>
  <si>
    <t>Иные не программные мероприятия</t>
  </si>
  <si>
    <t>Специальные расходы на содержание избирательной комиссии для проведения выборов депутатов Совета</t>
  </si>
  <si>
    <t>Иные бюджетные ассигнования</t>
  </si>
  <si>
    <t>800</t>
  </si>
  <si>
    <t>290</t>
  </si>
  <si>
    <t>99</t>
  </si>
  <si>
    <t xml:space="preserve">99 </t>
  </si>
  <si>
    <t>Фонд оплаты труда государственных (муниципальных) органов</t>
  </si>
  <si>
    <t>Мероприятия в области жилищного хозяйства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</si>
  <si>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</t>
  </si>
  <si>
    <t xml:space="preserve">01 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</si>
  <si>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</si>
  <si>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 xml:space="preserve">Дворцы и дома культуры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</si>
  <si>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</si>
  <si>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учреждений</t>
  </si>
  <si>
    <t>Иные выплаты персоналу, за исключением фонда оплаты труда (льготные коммунальные)</t>
  </si>
  <si>
    <t>Прочие несоциальные выплаты персоналу в денежной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</si>
  <si>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</si>
  <si>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</si>
  <si>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</si>
  <si>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</si>
  <si>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Иные пенсии, социальные доплаты к пенсиям</t>
  </si>
  <si>
    <t>Публичные нормативные социальные выплаты гражданам</t>
  </si>
  <si>
    <t>Физическая культура</t>
  </si>
  <si>
    <t>Межбюджетные трансферты</t>
  </si>
  <si>
    <t>Муниципальная целевая программа «Профилактика терроризма на территоории Урупского сельского поселения на 2022-2024 годы»</t>
  </si>
  <si>
    <t>Профилактика терроризма</t>
  </si>
  <si>
    <t>2025</t>
  </si>
  <si>
    <t>Другие общегосударственные вопросы</t>
  </si>
  <si>
    <t>13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</si>
  <si>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</si>
  <si>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72</t>
  </si>
  <si>
    <t>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</si>
  <si>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Другие вопросы в области национальной безопасности и правоохранительной деятельности</t>
  </si>
  <si>
    <t>Проведение мероприятий в рамках муниципальной целевой программе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</si>
  <si>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Противодействие экстремизму</t>
  </si>
  <si>
    <t>03 0 01</t>
  </si>
  <si>
    <t>03 0 01 20268</t>
  </si>
  <si>
    <t>Дорожное хозяйство (дорожные фонды)</t>
  </si>
  <si>
    <t>09</t>
  </si>
  <si>
    <t>Содержание автомобильных дорог общего пользования населенным пунктом</t>
  </si>
  <si>
    <t>72 2 00 80040</t>
  </si>
  <si>
    <t xml:space="preserve"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 </t>
  </si>
  <si>
    <t>Проведение мероприятий в рамках муниципальной целевой программе «Гармонизация межнациональных и межконфессиональных отношений на территории Урупского сельского поселения на 2022-2024 годы»</t>
  </si>
  <si>
    <t>04 0 01</t>
  </si>
  <si>
    <t>04 0 01 43100</t>
  </si>
  <si>
    <t>Приложение № 2</t>
  </si>
  <si>
    <t xml:space="preserve">к постановлению администрации Уупского </t>
  </si>
  <si>
    <t>№  31 от 04.11.2022 г.</t>
  </si>
  <si>
    <t>На 2023 год и плановый период 2024-2025 годы</t>
  </si>
  <si>
    <t>отчетный период 2021 год</t>
  </si>
  <si>
    <t>текущий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</si>
</sst>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* #,##0&quot;    &quot;;\-* #,##0&quot;    &quot;;\ * &quot;-    &quot;;\ @\ "/>
    <numFmt numFmtId="165" formatCode="\ * #,##0.00&quot;    &quot;;\-* #,##0.00&quot;    &quot;;\ * \-#&quot;    &quot;;\ @\ "/>
    <numFmt numFmtId="170" formatCode="#,##0.00\ _₽"/>
  </numFmts>
  <fonts count="38" x14ac:knownFonts="1">
    <font>
      <sz val="10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0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7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5" fillId="0" borderId="0" applyFill="0" applyBorder="0" applyProtection="0"/>
    <xf numFmtId="165" fontId="35" fillId="0" borderId="0" applyFill="0" applyBorder="0" applyProtection="0"/>
  </cellStyleXfs>
  <cellXfs count="247">
    <xf numFmtId="0" fontId="0" fillId="0" borderId="0" xfId="0"/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13" fillId="0" borderId="0" xfId="0" applyFont="1" applyAlignment="1">
      <alignment horizontal="left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8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/>
    <xf numFmtId="0" fontId="24" fillId="0" borderId="0" xfId="0" applyFont="1"/>
    <xf numFmtId="1" fontId="24" fillId="0" borderId="0" xfId="0" applyNumberFormat="1" applyFont="1"/>
    <xf numFmtId="49" fontId="34" fillId="0" borderId="7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/>
    <xf numFmtId="0" fontId="24" fillId="0" borderId="9" xfId="0" applyFont="1" applyBorder="1"/>
    <xf numFmtId="0" fontId="24" fillId="0" borderId="10" xfId="0" applyFont="1" applyBorder="1"/>
    <xf numFmtId="0" fontId="27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/>
    <xf numFmtId="0" fontId="29" fillId="0" borderId="14" xfId="0" applyFont="1" applyBorder="1" applyAlignment="1">
      <alignment wrapText="1"/>
    </xf>
    <xf numFmtId="0" fontId="26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left" wrapText="1"/>
    </xf>
    <xf numFmtId="0" fontId="34" fillId="0" borderId="15" xfId="0" applyFont="1" applyBorder="1" applyAlignment="1"/>
    <xf numFmtId="49" fontId="22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4" fillId="0" borderId="17" xfId="0" applyFont="1" applyBorder="1"/>
    <xf numFmtId="0" fontId="28" fillId="0" borderId="18" xfId="0" applyFont="1" applyBorder="1" applyAlignment="1">
      <alignment wrapText="1"/>
    </xf>
    <xf numFmtId="0" fontId="24" fillId="0" borderId="19" xfId="0" applyFont="1" applyBorder="1"/>
    <xf numFmtId="0" fontId="27" fillId="0" borderId="20" xfId="0" applyFont="1" applyBorder="1" applyAlignment="1">
      <alignment wrapText="1"/>
    </xf>
    <xf numFmtId="0" fontId="24" fillId="0" borderId="21" xfId="0" applyFont="1" applyBorder="1"/>
    <xf numFmtId="0" fontId="26" fillId="0" borderId="22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27" fillId="0" borderId="20" xfId="0" applyFont="1" applyBorder="1"/>
    <xf numFmtId="0" fontId="26" fillId="0" borderId="22" xfId="0" applyFont="1" applyBorder="1" applyAlignment="1">
      <alignment wrapText="1"/>
    </xf>
    <xf numFmtId="0" fontId="26" fillId="0" borderId="17" xfId="0" applyFont="1" applyBorder="1" applyAlignment="1">
      <alignment horizontal="justify" vertical="center" wrapText="1"/>
    </xf>
    <xf numFmtId="0" fontId="26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left" wrapText="1"/>
    </xf>
    <xf numFmtId="0" fontId="25" fillId="0" borderId="19" xfId="0" applyFont="1" applyBorder="1"/>
    <xf numFmtId="0" fontId="24" fillId="0" borderId="22" xfId="0" applyFont="1" applyBorder="1"/>
    <xf numFmtId="0" fontId="29" fillId="0" borderId="20" xfId="0" applyFont="1" applyBorder="1" applyAlignment="1">
      <alignment wrapText="1"/>
    </xf>
    <xf numFmtId="0" fontId="26" fillId="0" borderId="22" xfId="0" applyFont="1" applyBorder="1" applyAlignment="1">
      <alignment horizontal="justify" vertical="center" wrapText="1"/>
    </xf>
    <xf numFmtId="0" fontId="26" fillId="0" borderId="18" xfId="0" applyFont="1" applyBorder="1" applyAlignment="1">
      <alignment wrapText="1"/>
    </xf>
    <xf numFmtId="0" fontId="24" fillId="0" borderId="23" xfId="0" applyFont="1" applyBorder="1"/>
    <xf numFmtId="0" fontId="26" fillId="0" borderId="24" xfId="0" applyFont="1" applyBorder="1" applyAlignment="1">
      <alignment horizontal="left" wrapText="1"/>
    </xf>
    <xf numFmtId="0" fontId="0" fillId="0" borderId="25" xfId="0" applyFont="1" applyBorder="1"/>
    <xf numFmtId="2" fontId="13" fillId="0" borderId="1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 wrapText="1"/>
    </xf>
    <xf numFmtId="1" fontId="33" fillId="0" borderId="20" xfId="0" applyNumberFormat="1" applyFont="1" applyBorder="1" applyAlignment="1">
      <alignment horizontal="right"/>
    </xf>
    <xf numFmtId="1" fontId="33" fillId="0" borderId="29" xfId="0" applyNumberFormat="1" applyFont="1" applyBorder="1" applyAlignment="1">
      <alignment horizontal="right"/>
    </xf>
    <xf numFmtId="0" fontId="33" fillId="0" borderId="30" xfId="0" applyFont="1" applyBorder="1"/>
    <xf numFmtId="49" fontId="37" fillId="0" borderId="31" xfId="0" applyNumberFormat="1" applyFont="1" applyBorder="1" applyAlignment="1">
      <alignment horizontal="center"/>
    </xf>
    <xf numFmtId="49" fontId="37" fillId="0" borderId="32" xfId="0" applyNumberFormat="1" applyFont="1" applyBorder="1" applyAlignment="1">
      <alignment horizontal="center"/>
    </xf>
    <xf numFmtId="0" fontId="34" fillId="0" borderId="33" xfId="0" applyFont="1" applyBorder="1"/>
    <xf numFmtId="49" fontId="31" fillId="0" borderId="34" xfId="0" applyNumberFormat="1" applyFont="1" applyBorder="1" applyAlignment="1">
      <alignment horizontal="center"/>
    </xf>
    <xf numFmtId="49" fontId="31" fillId="0" borderId="34" xfId="0" applyNumberFormat="1" applyFont="1" applyBorder="1" applyAlignment="1">
      <alignment horizontal="left"/>
    </xf>
    <xf numFmtId="49" fontId="31" fillId="0" borderId="35" xfId="0" applyNumberFormat="1" applyFont="1" applyBorder="1" applyAlignment="1">
      <alignment horizontal="center"/>
    </xf>
    <xf numFmtId="1" fontId="34" fillId="0" borderId="18" xfId="0" applyNumberFormat="1" applyFont="1" applyBorder="1" applyAlignment="1">
      <alignment horizontal="right"/>
    </xf>
    <xf numFmtId="1" fontId="34" fillId="0" borderId="36" xfId="0" applyNumberFormat="1" applyFont="1" applyBorder="1" applyAlignment="1">
      <alignment horizontal="right"/>
    </xf>
    <xf numFmtId="0" fontId="34" fillId="0" borderId="37" xfId="0" applyFont="1" applyBorder="1"/>
    <xf numFmtId="49" fontId="31" fillId="0" borderId="38" xfId="0" applyNumberFormat="1" applyFont="1" applyBorder="1" applyAlignment="1">
      <alignment horizontal="center"/>
    </xf>
    <xf numFmtId="49" fontId="31" fillId="0" borderId="38" xfId="0" applyNumberFormat="1" applyFont="1" applyBorder="1" applyAlignment="1">
      <alignment horizontal="left"/>
    </xf>
    <xf numFmtId="49" fontId="31" fillId="0" borderId="39" xfId="0" applyNumberFormat="1" applyFont="1" applyBorder="1" applyAlignment="1">
      <alignment horizontal="center"/>
    </xf>
    <xf numFmtId="1" fontId="34" fillId="0" borderId="14" xfId="0" applyNumberFormat="1" applyFont="1" applyBorder="1" applyAlignment="1">
      <alignment horizontal="right"/>
    </xf>
    <xf numFmtId="1" fontId="34" fillId="0" borderId="40" xfId="0" applyNumberFormat="1" applyFont="1" applyBorder="1" applyAlignment="1">
      <alignment horizontal="right"/>
    </xf>
    <xf numFmtId="1" fontId="31" fillId="0" borderId="14" xfId="0" applyNumberFormat="1" applyFont="1" applyBorder="1" applyAlignment="1">
      <alignment horizontal="right"/>
    </xf>
    <xf numFmtId="1" fontId="31" fillId="0" borderId="40" xfId="0" applyNumberFormat="1" applyFont="1" applyBorder="1" applyAlignment="1">
      <alignment horizontal="right"/>
    </xf>
    <xf numFmtId="0" fontId="34" fillId="0" borderId="41" xfId="0" applyFont="1" applyBorder="1"/>
    <xf numFmtId="49" fontId="31" fillId="0" borderId="42" xfId="0" applyNumberFormat="1" applyFont="1" applyBorder="1" applyAlignment="1">
      <alignment horizontal="center"/>
    </xf>
    <xf numFmtId="49" fontId="31" fillId="0" borderId="42" xfId="0" applyNumberFormat="1" applyFont="1" applyBorder="1" applyAlignment="1">
      <alignment horizontal="left"/>
    </xf>
    <xf numFmtId="49" fontId="31" fillId="0" borderId="43" xfId="0" applyNumberFormat="1" applyFont="1" applyBorder="1" applyAlignment="1">
      <alignment horizontal="center"/>
    </xf>
    <xf numFmtId="1" fontId="31" fillId="0" borderId="22" xfId="0" applyNumberFormat="1" applyFont="1" applyBorder="1" applyAlignment="1">
      <alignment horizontal="center"/>
    </xf>
    <xf numFmtId="1" fontId="31" fillId="0" borderId="44" xfId="0" applyNumberFormat="1" applyFont="1" applyBorder="1" applyAlignment="1">
      <alignment horizontal="center"/>
    </xf>
    <xf numFmtId="1" fontId="37" fillId="0" borderId="20" xfId="0" applyNumberFormat="1" applyFont="1" applyBorder="1" applyAlignment="1">
      <alignment horizontal="right"/>
    </xf>
    <xf numFmtId="1" fontId="37" fillId="0" borderId="29" xfId="0" applyNumberFormat="1" applyFont="1" applyBorder="1" applyAlignment="1">
      <alignment horizontal="right"/>
    </xf>
    <xf numFmtId="49" fontId="34" fillId="0" borderId="34" xfId="0" applyNumberFormat="1" applyFont="1" applyBorder="1" applyAlignment="1">
      <alignment horizontal="center"/>
    </xf>
    <xf numFmtId="49" fontId="34" fillId="0" borderId="34" xfId="0" applyNumberFormat="1" applyFont="1" applyBorder="1" applyAlignment="1">
      <alignment horizontal="left"/>
    </xf>
    <xf numFmtId="49" fontId="37" fillId="0" borderId="34" xfId="0" applyNumberFormat="1" applyFont="1" applyBorder="1" applyAlignment="1">
      <alignment horizontal="center"/>
    </xf>
    <xf numFmtId="49" fontId="37" fillId="0" borderId="35" xfId="0" applyNumberFormat="1" applyFont="1" applyBorder="1" applyAlignment="1">
      <alignment horizontal="center"/>
    </xf>
    <xf numFmtId="49" fontId="34" fillId="0" borderId="38" xfId="0" applyNumberFormat="1" applyFont="1" applyBorder="1" applyAlignment="1">
      <alignment horizontal="left"/>
    </xf>
    <xf numFmtId="49" fontId="34" fillId="0" borderId="38" xfId="0" applyNumberFormat="1" applyFont="1" applyBorder="1" applyAlignment="1">
      <alignment horizontal="center"/>
    </xf>
    <xf numFmtId="49" fontId="34" fillId="0" borderId="39" xfId="0" applyNumberFormat="1" applyFont="1" applyBorder="1" applyAlignment="1">
      <alignment horizontal="center"/>
    </xf>
    <xf numFmtId="49" fontId="37" fillId="0" borderId="31" xfId="0" applyNumberFormat="1" applyFont="1" applyBorder="1" applyAlignment="1">
      <alignment horizontal="left"/>
    </xf>
    <xf numFmtId="49" fontId="34" fillId="0" borderId="35" xfId="0" applyNumberFormat="1" applyFont="1" applyBorder="1" applyAlignment="1">
      <alignment horizontal="center"/>
    </xf>
    <xf numFmtId="49" fontId="32" fillId="0" borderId="38" xfId="0" applyNumberFormat="1" applyFont="1" applyBorder="1" applyAlignment="1">
      <alignment horizontal="center" wrapText="1"/>
    </xf>
    <xf numFmtId="49" fontId="31" fillId="0" borderId="38" xfId="0" applyNumberFormat="1" applyFont="1" applyBorder="1" applyAlignment="1">
      <alignment horizontal="center" wrapText="1"/>
    </xf>
    <xf numFmtId="49" fontId="32" fillId="0" borderId="42" xfId="0" applyNumberFormat="1" applyFont="1" applyBorder="1" applyAlignment="1">
      <alignment horizontal="center" wrapText="1"/>
    </xf>
    <xf numFmtId="49" fontId="31" fillId="0" borderId="42" xfId="0" applyNumberFormat="1" applyFont="1" applyBorder="1" applyAlignment="1">
      <alignment horizontal="center" wrapText="1"/>
    </xf>
    <xf numFmtId="1" fontId="34" fillId="0" borderId="22" xfId="0" applyNumberFormat="1" applyFont="1" applyBorder="1" applyAlignment="1">
      <alignment horizontal="right"/>
    </xf>
    <xf numFmtId="1" fontId="34" fillId="0" borderId="44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center" wrapText="1"/>
    </xf>
    <xf numFmtId="49" fontId="37" fillId="0" borderId="31" xfId="0" applyNumberFormat="1" applyFont="1" applyBorder="1" applyAlignment="1">
      <alignment horizontal="center" wrapText="1"/>
    </xf>
    <xf numFmtId="49" fontId="32" fillId="0" borderId="34" xfId="0" applyNumberFormat="1" applyFont="1" applyBorder="1" applyAlignment="1">
      <alignment horizontal="center" wrapText="1"/>
    </xf>
    <xf numFmtId="49" fontId="31" fillId="0" borderId="34" xfId="0" applyNumberFormat="1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1" fontId="32" fillId="0" borderId="22" xfId="0" applyNumberFormat="1" applyFont="1" applyBorder="1" applyAlignment="1">
      <alignment horizontal="right" wrapText="1"/>
    </xf>
    <xf numFmtId="1" fontId="32" fillId="0" borderId="44" xfId="0" applyNumberFormat="1" applyFont="1" applyBorder="1" applyAlignment="1">
      <alignment horizontal="right" wrapText="1"/>
    </xf>
    <xf numFmtId="49" fontId="33" fillId="0" borderId="31" xfId="0" applyNumberFormat="1" applyFont="1" applyBorder="1" applyAlignment="1">
      <alignment horizontal="center"/>
    </xf>
    <xf numFmtId="49" fontId="33" fillId="0" borderId="31" xfId="0" applyNumberFormat="1" applyFont="1" applyBorder="1" applyAlignment="1">
      <alignment horizontal="left"/>
    </xf>
    <xf numFmtId="49" fontId="33" fillId="0" borderId="32" xfId="0" applyNumberFormat="1" applyFont="1" applyBorder="1" applyAlignment="1">
      <alignment horizontal="center"/>
    </xf>
    <xf numFmtId="49" fontId="32" fillId="0" borderId="34" xfId="0" applyNumberFormat="1" applyFont="1" applyBorder="1" applyAlignment="1">
      <alignment horizontal="left" wrapText="1"/>
    </xf>
    <xf numFmtId="49" fontId="32" fillId="0" borderId="38" xfId="0" applyNumberFormat="1" applyFont="1" applyBorder="1" applyAlignment="1">
      <alignment horizontal="left" wrapText="1"/>
    </xf>
    <xf numFmtId="0" fontId="32" fillId="0" borderId="39" xfId="0" applyFont="1" applyBorder="1" applyAlignment="1">
      <alignment horizontal="center" wrapText="1"/>
    </xf>
    <xf numFmtId="49" fontId="32" fillId="0" borderId="39" xfId="0" applyNumberFormat="1" applyFont="1" applyBorder="1" applyAlignment="1">
      <alignment horizontal="center" wrapText="1"/>
    </xf>
    <xf numFmtId="1" fontId="32" fillId="0" borderId="14" xfId="0" applyNumberFormat="1" applyFont="1" applyBorder="1" applyAlignment="1">
      <alignment horizontal="right" wrapText="1"/>
    </xf>
    <xf numFmtId="1" fontId="32" fillId="0" borderId="40" xfId="0" applyNumberFormat="1" applyFont="1" applyBorder="1" applyAlignment="1">
      <alignment horizontal="right" wrapText="1"/>
    </xf>
    <xf numFmtId="49" fontId="32" fillId="0" borderId="42" xfId="0" applyNumberFormat="1" applyFont="1" applyBorder="1" applyAlignment="1">
      <alignment horizontal="left" wrapText="1"/>
    </xf>
    <xf numFmtId="1" fontId="32" fillId="0" borderId="22" xfId="0" applyNumberFormat="1" applyFont="1" applyBorder="1" applyAlignment="1">
      <alignment horizontal="center" wrapText="1"/>
    </xf>
    <xf numFmtId="1" fontId="32" fillId="0" borderId="44" xfId="0" applyNumberFormat="1" applyFont="1" applyBorder="1" applyAlignment="1">
      <alignment horizontal="center" wrapText="1"/>
    </xf>
    <xf numFmtId="49" fontId="30" fillId="0" borderId="31" xfId="0" applyNumberFormat="1" applyFont="1" applyBorder="1" applyAlignment="1">
      <alignment horizontal="left" wrapText="1"/>
    </xf>
    <xf numFmtId="49" fontId="30" fillId="0" borderId="32" xfId="0" applyNumberFormat="1" applyFont="1" applyBorder="1" applyAlignment="1">
      <alignment horizontal="center" wrapText="1"/>
    </xf>
    <xf numFmtId="1" fontId="30" fillId="0" borderId="20" xfId="0" applyNumberFormat="1" applyFont="1" applyBorder="1" applyAlignment="1">
      <alignment horizontal="right" wrapText="1"/>
    </xf>
    <xf numFmtId="1" fontId="30" fillId="0" borderId="29" xfId="0" applyNumberFormat="1" applyFont="1" applyBorder="1" applyAlignment="1">
      <alignment horizontal="right" wrapText="1"/>
    </xf>
    <xf numFmtId="49" fontId="32" fillId="0" borderId="35" xfId="0" applyNumberFormat="1" applyFont="1" applyBorder="1" applyAlignment="1">
      <alignment horizontal="center" wrapText="1"/>
    </xf>
    <xf numFmtId="1" fontId="32" fillId="0" borderId="18" xfId="0" applyNumberFormat="1" applyFont="1" applyBorder="1" applyAlignment="1">
      <alignment horizontal="right" wrapText="1"/>
    </xf>
    <xf numFmtId="1" fontId="32" fillId="0" borderId="36" xfId="0" applyNumberFormat="1" applyFont="1" applyBorder="1" applyAlignment="1">
      <alignment horizontal="right" wrapText="1"/>
    </xf>
    <xf numFmtId="49" fontId="32" fillId="0" borderId="37" xfId="0" applyNumberFormat="1" applyFont="1" applyBorder="1" applyAlignment="1">
      <alignment horizontal="right"/>
    </xf>
    <xf numFmtId="49" fontId="32" fillId="0" borderId="38" xfId="0" applyNumberFormat="1" applyFont="1" applyBorder="1" applyAlignment="1">
      <alignment horizontal="center"/>
    </xf>
    <xf numFmtId="49" fontId="32" fillId="0" borderId="39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right"/>
    </xf>
    <xf numFmtId="49" fontId="32" fillId="0" borderId="42" xfId="0" applyNumberFormat="1" applyFont="1" applyBorder="1" applyAlignment="1">
      <alignment horizontal="center"/>
    </xf>
    <xf numFmtId="49" fontId="32" fillId="0" borderId="43" xfId="0" applyNumberFormat="1" applyFont="1" applyBorder="1" applyAlignment="1">
      <alignment horizontal="center"/>
    </xf>
    <xf numFmtId="49" fontId="30" fillId="0" borderId="30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center"/>
    </xf>
    <xf numFmtId="49" fontId="30" fillId="0" borderId="32" xfId="0" applyNumberFormat="1" applyFont="1" applyBorder="1" applyAlignment="1">
      <alignment horizontal="center"/>
    </xf>
    <xf numFmtId="49" fontId="32" fillId="0" borderId="33" xfId="0" applyNumberFormat="1" applyFont="1" applyBorder="1" applyAlignment="1">
      <alignment horizontal="right"/>
    </xf>
    <xf numFmtId="49" fontId="32" fillId="0" borderId="34" xfId="0" applyNumberFormat="1" applyFont="1" applyBorder="1" applyAlignment="1">
      <alignment horizontal="center"/>
    </xf>
    <xf numFmtId="49" fontId="32" fillId="0" borderId="35" xfId="0" applyNumberFormat="1" applyFont="1" applyBorder="1" applyAlignment="1">
      <alignment horizontal="center"/>
    </xf>
    <xf numFmtId="0" fontId="30" fillId="0" borderId="30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32" fillId="0" borderId="34" xfId="0" applyFont="1" applyBorder="1" applyAlignment="1">
      <alignment horizontal="left" wrapText="1"/>
    </xf>
    <xf numFmtId="0" fontId="32" fillId="0" borderId="34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0" borderId="18" xfId="0" applyFont="1" applyBorder="1" applyAlignment="1">
      <alignment horizontal="right" wrapText="1"/>
    </xf>
    <xf numFmtId="0" fontId="32" fillId="0" borderId="36" xfId="0" applyFont="1" applyBorder="1" applyAlignment="1">
      <alignment horizontal="right" wrapText="1"/>
    </xf>
    <xf numFmtId="0" fontId="32" fillId="0" borderId="37" xfId="0" applyFont="1" applyBorder="1" applyAlignment="1">
      <alignment horizontal="center" wrapText="1"/>
    </xf>
    <xf numFmtId="0" fontId="32" fillId="0" borderId="38" xfId="0" applyFont="1" applyBorder="1" applyAlignment="1">
      <alignment horizontal="left" wrapText="1"/>
    </xf>
    <xf numFmtId="0" fontId="32" fillId="0" borderId="38" xfId="0" applyFont="1" applyBorder="1" applyAlignment="1">
      <alignment horizontal="center" wrapText="1"/>
    </xf>
    <xf numFmtId="0" fontId="32" fillId="0" borderId="14" xfId="0" applyFont="1" applyBorder="1" applyAlignment="1">
      <alignment horizontal="right" wrapText="1"/>
    </xf>
    <xf numFmtId="0" fontId="32" fillId="0" borderId="40" xfId="0" applyFont="1" applyBorder="1" applyAlignment="1">
      <alignment horizontal="right" wrapText="1"/>
    </xf>
    <xf numFmtId="49" fontId="37" fillId="0" borderId="38" xfId="0" applyNumberFormat="1" applyFont="1" applyBorder="1" applyAlignment="1">
      <alignment horizontal="center" wrapText="1"/>
    </xf>
    <xf numFmtId="49" fontId="30" fillId="0" borderId="39" xfId="0" applyNumberFormat="1" applyFont="1" applyBorder="1" applyAlignment="1">
      <alignment horizontal="center" wrapText="1"/>
    </xf>
    <xf numFmtId="0" fontId="34" fillId="0" borderId="42" xfId="0" applyFont="1" applyBorder="1"/>
    <xf numFmtId="0" fontId="34" fillId="0" borderId="42" xfId="0" applyFont="1" applyBorder="1" applyAlignment="1">
      <alignment horizontal="left"/>
    </xf>
    <xf numFmtId="0" fontId="34" fillId="0" borderId="43" xfId="0" applyFont="1" applyBorder="1"/>
    <xf numFmtId="1" fontId="34" fillId="0" borderId="22" xfId="0" applyNumberFormat="1" applyFont="1" applyBorder="1"/>
    <xf numFmtId="1" fontId="34" fillId="0" borderId="44" xfId="0" applyNumberFormat="1" applyFont="1" applyBorder="1"/>
    <xf numFmtId="49" fontId="34" fillId="0" borderId="42" xfId="0" applyNumberFormat="1" applyFont="1" applyBorder="1" applyAlignment="1">
      <alignment horizontal="left"/>
    </xf>
    <xf numFmtId="1" fontId="31" fillId="0" borderId="22" xfId="0" applyNumberFormat="1" applyFont="1" applyBorder="1" applyAlignment="1">
      <alignment horizontal="right"/>
    </xf>
    <xf numFmtId="1" fontId="31" fillId="0" borderId="44" xfId="0" applyNumberFormat="1" applyFont="1" applyBorder="1" applyAlignment="1">
      <alignment horizontal="right"/>
    </xf>
    <xf numFmtId="0" fontId="33" fillId="0" borderId="37" xfId="0" applyFont="1" applyBorder="1"/>
    <xf numFmtId="49" fontId="33" fillId="0" borderId="38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left"/>
    </xf>
    <xf numFmtId="49" fontId="33" fillId="0" borderId="39" xfId="0" applyNumberFormat="1" applyFont="1" applyBorder="1" applyAlignment="1">
      <alignment horizontal="center"/>
    </xf>
    <xf numFmtId="1" fontId="33" fillId="0" borderId="14" xfId="0" applyNumberFormat="1" applyFont="1" applyBorder="1" applyAlignment="1">
      <alignment horizontal="right"/>
    </xf>
    <xf numFmtId="1" fontId="33" fillId="0" borderId="40" xfId="0" applyNumberFormat="1" applyFont="1" applyBorder="1" applyAlignment="1">
      <alignment horizontal="right"/>
    </xf>
    <xf numFmtId="0" fontId="33" fillId="0" borderId="33" xfId="0" applyFont="1" applyBorder="1"/>
    <xf numFmtId="49" fontId="33" fillId="0" borderId="34" xfId="0" applyNumberFormat="1" applyFont="1" applyBorder="1" applyAlignment="1">
      <alignment horizontal="center"/>
    </xf>
    <xf numFmtId="49" fontId="33" fillId="0" borderId="34" xfId="0" applyNumberFormat="1" applyFont="1" applyBorder="1" applyAlignment="1">
      <alignment horizontal="left"/>
    </xf>
    <xf numFmtId="49" fontId="33" fillId="0" borderId="35" xfId="0" applyNumberFormat="1" applyFont="1" applyBorder="1" applyAlignment="1">
      <alignment horizontal="center"/>
    </xf>
    <xf numFmtId="1" fontId="33" fillId="0" borderId="18" xfId="0" applyNumberFormat="1" applyFont="1" applyBorder="1" applyAlignment="1">
      <alignment horizontal="right"/>
    </xf>
    <xf numFmtId="1" fontId="33" fillId="0" borderId="36" xfId="0" applyNumberFormat="1" applyFont="1" applyBorder="1" applyAlignment="1">
      <alignment horizontal="right"/>
    </xf>
    <xf numFmtId="0" fontId="34" fillId="0" borderId="38" xfId="0" applyFont="1" applyBorder="1" applyAlignment="1">
      <alignment horizontal="center"/>
    </xf>
    <xf numFmtId="1" fontId="31" fillId="0" borderId="18" xfId="0" applyNumberFormat="1" applyFont="1" applyBorder="1" applyAlignment="1">
      <alignment horizontal="right"/>
    </xf>
    <xf numFmtId="1" fontId="31" fillId="0" borderId="36" xfId="0" applyNumberFormat="1" applyFont="1" applyBorder="1" applyAlignment="1">
      <alignment horizontal="right"/>
    </xf>
    <xf numFmtId="49" fontId="33" fillId="0" borderId="42" xfId="0" applyNumberFormat="1" applyFont="1" applyBorder="1" applyAlignment="1">
      <alignment horizontal="left"/>
    </xf>
    <xf numFmtId="49" fontId="34" fillId="0" borderId="2" xfId="0" applyNumberFormat="1" applyFont="1" applyBorder="1" applyAlignment="1">
      <alignment horizontal="left"/>
    </xf>
    <xf numFmtId="49" fontId="31" fillId="0" borderId="3" xfId="0" applyNumberFormat="1" applyFont="1" applyBorder="1" applyAlignment="1">
      <alignment horizontal="center"/>
    </xf>
    <xf numFmtId="49" fontId="31" fillId="0" borderId="45" xfId="0" applyNumberFormat="1" applyFont="1" applyBorder="1" applyAlignment="1">
      <alignment horizontal="center"/>
    </xf>
    <xf numFmtId="1" fontId="31" fillId="0" borderId="24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49" fontId="33" fillId="0" borderId="46" xfId="0" applyNumberFormat="1" applyFont="1" applyBorder="1" applyAlignment="1">
      <alignment horizontal="left"/>
    </xf>
    <xf numFmtId="49" fontId="33" fillId="0" borderId="46" xfId="0" applyNumberFormat="1" applyFont="1" applyBorder="1" applyAlignment="1">
      <alignment horizontal="center"/>
    </xf>
    <xf numFmtId="49" fontId="33" fillId="0" borderId="47" xfId="0" applyNumberFormat="1" applyFont="1" applyBorder="1" applyAlignment="1">
      <alignment horizontal="center"/>
    </xf>
    <xf numFmtId="49" fontId="33" fillId="0" borderId="48" xfId="0" applyNumberFormat="1" applyFont="1" applyBorder="1" applyAlignment="1">
      <alignment horizontal="center"/>
    </xf>
    <xf numFmtId="1" fontId="33" fillId="0" borderId="12" xfId="0" applyNumberFormat="1" applyFont="1" applyBorder="1" applyAlignment="1">
      <alignment horizontal="right"/>
    </xf>
    <xf numFmtId="1" fontId="33" fillId="0" borderId="49" xfId="0" applyNumberFormat="1" applyFont="1" applyBorder="1" applyAlignment="1">
      <alignment horizontal="right"/>
    </xf>
    <xf numFmtId="49" fontId="34" fillId="0" borderId="50" xfId="0" applyNumberFormat="1" applyFont="1" applyBorder="1" applyAlignment="1">
      <alignment horizontal="left"/>
    </xf>
    <xf numFmtId="49" fontId="31" fillId="0" borderId="51" xfId="0" applyNumberFormat="1" applyFont="1" applyBorder="1" applyAlignment="1">
      <alignment horizontal="center"/>
    </xf>
    <xf numFmtId="49" fontId="31" fillId="0" borderId="52" xfId="0" applyNumberFormat="1" applyFont="1" applyBorder="1" applyAlignment="1">
      <alignment horizontal="center"/>
    </xf>
    <xf numFmtId="1" fontId="31" fillId="0" borderId="13" xfId="0" applyNumberFormat="1" applyFont="1" applyBorder="1" applyAlignment="1">
      <alignment horizontal="center"/>
    </xf>
    <xf numFmtId="1" fontId="31" fillId="0" borderId="53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 wrapText="1"/>
    </xf>
    <xf numFmtId="170" fontId="33" fillId="0" borderId="12" xfId="0" applyNumberFormat="1" applyFont="1" applyBorder="1" applyAlignment="1">
      <alignment horizontal="right"/>
    </xf>
    <xf numFmtId="170" fontId="31" fillId="0" borderId="13" xfId="0" applyNumberFormat="1" applyFont="1" applyBorder="1" applyAlignment="1">
      <alignment horizontal="center"/>
    </xf>
    <xf numFmtId="170" fontId="33" fillId="0" borderId="20" xfId="0" applyNumberFormat="1" applyFont="1" applyBorder="1" applyAlignment="1">
      <alignment horizontal="right"/>
    </xf>
    <xf numFmtId="170" fontId="34" fillId="0" borderId="18" xfId="0" applyNumberFormat="1" applyFont="1" applyBorder="1" applyAlignment="1">
      <alignment horizontal="right"/>
    </xf>
    <xf numFmtId="170" fontId="34" fillId="0" borderId="14" xfId="0" applyNumberFormat="1" applyFont="1" applyBorder="1" applyAlignment="1">
      <alignment horizontal="right"/>
    </xf>
    <xf numFmtId="170" fontId="31" fillId="0" borderId="14" xfId="0" applyNumberFormat="1" applyFont="1" applyBorder="1" applyAlignment="1">
      <alignment horizontal="right"/>
    </xf>
    <xf numFmtId="170" fontId="31" fillId="0" borderId="22" xfId="0" applyNumberFormat="1" applyFont="1" applyBorder="1" applyAlignment="1">
      <alignment horizontal="center"/>
    </xf>
    <xf numFmtId="170" fontId="37" fillId="0" borderId="20" xfId="0" applyNumberFormat="1" applyFont="1" applyBorder="1" applyAlignment="1">
      <alignment horizontal="right"/>
    </xf>
    <xf numFmtId="170" fontId="34" fillId="0" borderId="22" xfId="0" applyNumberFormat="1" applyFont="1" applyBorder="1" applyAlignment="1">
      <alignment horizontal="right"/>
    </xf>
    <xf numFmtId="170" fontId="32" fillId="0" borderId="22" xfId="0" applyNumberFormat="1" applyFont="1" applyBorder="1" applyAlignment="1">
      <alignment horizontal="right" wrapText="1"/>
    </xf>
    <xf numFmtId="170" fontId="32" fillId="0" borderId="14" xfId="0" applyNumberFormat="1" applyFont="1" applyBorder="1" applyAlignment="1">
      <alignment horizontal="right" wrapText="1"/>
    </xf>
    <xf numFmtId="170" fontId="32" fillId="0" borderId="22" xfId="0" applyNumberFormat="1" applyFont="1" applyBorder="1" applyAlignment="1">
      <alignment horizontal="center" wrapText="1"/>
    </xf>
    <xf numFmtId="170" fontId="30" fillId="0" borderId="20" xfId="0" applyNumberFormat="1" applyFont="1" applyBorder="1" applyAlignment="1">
      <alignment horizontal="right" wrapText="1"/>
    </xf>
    <xf numFmtId="170" fontId="32" fillId="0" borderId="18" xfId="0" applyNumberFormat="1" applyFont="1" applyBorder="1" applyAlignment="1">
      <alignment horizontal="right" wrapText="1"/>
    </xf>
    <xf numFmtId="170" fontId="34" fillId="0" borderId="22" xfId="0" applyNumberFormat="1" applyFont="1" applyBorder="1"/>
    <xf numFmtId="170" fontId="31" fillId="0" borderId="22" xfId="0" applyNumberFormat="1" applyFont="1" applyBorder="1" applyAlignment="1">
      <alignment horizontal="right"/>
    </xf>
    <xf numFmtId="170" fontId="33" fillId="0" borderId="18" xfId="0" applyNumberFormat="1" applyFont="1" applyBorder="1" applyAlignment="1">
      <alignment horizontal="right"/>
    </xf>
    <xf numFmtId="170" fontId="33" fillId="0" borderId="14" xfId="0" applyNumberFormat="1" applyFont="1" applyBorder="1" applyAlignment="1">
      <alignment horizontal="right"/>
    </xf>
    <xf numFmtId="170" fontId="31" fillId="0" borderId="18" xfId="0" applyNumberFormat="1" applyFont="1" applyBorder="1" applyAlignment="1">
      <alignment horizontal="right"/>
    </xf>
    <xf numFmtId="170" fontId="31" fillId="0" borderId="24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9"/>
    </xf>
    <xf numFmtId="0" fontId="16" fillId="0" borderId="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49" fontId="21" fillId="0" borderId="56" xfId="0" applyNumberFormat="1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49" fontId="21" fillId="0" borderId="58" xfId="0" applyNumberFormat="1" applyFont="1" applyBorder="1" applyAlignment="1">
      <alignment horizontal="center" vertical="center" wrapText="1"/>
    </xf>
    <xf numFmtId="49" fontId="21" fillId="0" borderId="59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wrapText="1"/>
    </xf>
    <xf numFmtId="49" fontId="20" fillId="0" borderId="61" xfId="0" applyNumberFormat="1" applyFont="1" applyBorder="1" applyAlignment="1">
      <alignment horizontal="center" wrapText="1"/>
    </xf>
    <xf numFmtId="49" fontId="20" fillId="0" borderId="62" xfId="0" applyNumberFormat="1" applyFont="1" applyBorder="1" applyAlignment="1">
      <alignment horizontal="center" wrapText="1"/>
    </xf>
    <xf numFmtId="49" fontId="22" fillId="0" borderId="63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</cellXfs>
  <cellStyles count="20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  <cellStyle name="Тысячи [0]_Лист1" xfId="18"/>
    <cellStyle name="Тысячи_Лист1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showGridLines="0" tabSelected="1" view="pageBreakPreview" topLeftCell="A6" zoomScaleSheetLayoutView="100" workbookViewId="0">
      <selection activeCell="A12" sqref="A12:A13"/>
    </sheetView>
  </sheetViews>
  <sheetFormatPr defaultRowHeight="12.75" customHeight="1" x14ac:dyDescent="0.2"/>
  <cols>
    <col min="1" max="1" width="7.28515625" style="1" customWidth="1"/>
    <col min="2" max="2" width="47.5703125" style="1" customWidth="1"/>
    <col min="3" max="3" width="8" style="2" customWidth="1"/>
    <col min="4" max="4" width="8.42578125" style="3" customWidth="1"/>
    <col min="5" max="5" width="8.28515625" style="3" customWidth="1"/>
    <col min="6" max="6" width="19" style="1" customWidth="1"/>
    <col min="7" max="7" width="8.140625" style="1" customWidth="1"/>
    <col min="8" max="8" width="9.140625" style="3" customWidth="1"/>
    <col min="9" max="9" width="20.28515625" style="3" customWidth="1"/>
    <col min="10" max="10" width="19.140625" style="3" customWidth="1"/>
    <col min="11" max="11" width="14.140625" style="3" customWidth="1"/>
    <col min="12" max="12" width="14.42578125" style="1" customWidth="1"/>
    <col min="13" max="13" width="14.28515625" style="1" customWidth="1"/>
    <col min="14" max="14" width="12.28515625" style="1" bestFit="1" customWidth="1"/>
    <col min="15" max="16384" width="9.140625" style="1"/>
  </cols>
  <sheetData>
    <row r="1" spans="1:13" ht="12.75" customHeight="1" x14ac:dyDescent="0.2">
      <c r="B1" s="4"/>
      <c r="C1" s="5"/>
      <c r="D1" s="5"/>
      <c r="E1" s="5"/>
      <c r="F1" s="5"/>
      <c r="G1" s="5"/>
      <c r="H1" s="5"/>
      <c r="I1" s="5"/>
      <c r="J1" s="5"/>
      <c r="K1" s="5"/>
    </row>
    <row r="2" spans="1:13" ht="12.75" customHeight="1" x14ac:dyDescent="0.2">
      <c r="B2" s="4"/>
      <c r="C2" s="231" t="s">
        <v>219</v>
      </c>
      <c r="D2" s="231"/>
      <c r="E2" s="231"/>
      <c r="F2" s="231"/>
      <c r="G2" s="231"/>
      <c r="H2" s="231"/>
      <c r="I2" s="231"/>
      <c r="J2" s="231"/>
      <c r="K2" s="231"/>
    </row>
    <row r="3" spans="1:13" ht="12.75" customHeight="1" x14ac:dyDescent="0.2">
      <c r="B3" s="4"/>
      <c r="C3" s="231" t="s">
        <v>220</v>
      </c>
      <c r="D3" s="231"/>
      <c r="E3" s="231"/>
      <c r="F3" s="231"/>
      <c r="G3" s="231"/>
      <c r="H3" s="231"/>
      <c r="I3" s="231"/>
      <c r="J3" s="231"/>
      <c r="K3" s="231"/>
    </row>
    <row r="4" spans="1:13" ht="12.75" customHeight="1" x14ac:dyDescent="0.2">
      <c r="B4" s="4"/>
      <c r="C4" s="231" t="s">
        <v>0</v>
      </c>
      <c r="D4" s="231"/>
      <c r="E4" s="231"/>
      <c r="F4" s="231"/>
      <c r="G4" s="231"/>
      <c r="H4" s="231"/>
      <c r="I4" s="231"/>
      <c r="J4" s="231"/>
      <c r="K4" s="231"/>
    </row>
    <row r="5" spans="1:13" ht="12.75" customHeight="1" x14ac:dyDescent="0.2">
      <c r="B5" s="6"/>
      <c r="C5" s="231" t="s">
        <v>221</v>
      </c>
      <c r="D5" s="231"/>
      <c r="E5" s="231"/>
      <c r="F5" s="231"/>
      <c r="G5" s="231"/>
      <c r="H5" s="231"/>
      <c r="I5" s="231"/>
      <c r="J5" s="231"/>
      <c r="K5" s="231"/>
    </row>
    <row r="6" spans="1:13" ht="11.1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</row>
    <row r="7" spans="1:13" ht="15.95" customHeight="1" x14ac:dyDescent="0.25">
      <c r="B7" s="232" t="s">
        <v>1</v>
      </c>
      <c r="C7" s="232"/>
      <c r="D7" s="232"/>
      <c r="E7" s="232"/>
      <c r="F7" s="232"/>
      <c r="G7" s="232"/>
      <c r="H7" s="232"/>
      <c r="I7" s="232"/>
      <c r="J7" s="232"/>
      <c r="K7" s="232"/>
    </row>
    <row r="8" spans="1:13" ht="13.5" customHeight="1" x14ac:dyDescent="0.25">
      <c r="B8" s="232" t="s">
        <v>2</v>
      </c>
      <c r="C8" s="232"/>
      <c r="D8" s="232"/>
      <c r="E8" s="232"/>
      <c r="F8" s="232"/>
      <c r="G8" s="232"/>
      <c r="H8" s="232"/>
      <c r="I8" s="232"/>
      <c r="J8" s="232"/>
      <c r="K8" s="232"/>
    </row>
    <row r="9" spans="1:13" ht="18.95" customHeight="1" x14ac:dyDescent="0.25">
      <c r="B9" s="232" t="s">
        <v>222</v>
      </c>
      <c r="C9" s="232"/>
      <c r="D9" s="232"/>
      <c r="E9" s="232"/>
      <c r="F9" s="232"/>
      <c r="G9" s="232"/>
      <c r="H9" s="232"/>
      <c r="I9" s="232"/>
      <c r="J9" s="232"/>
      <c r="K9" s="232"/>
    </row>
    <row r="10" spans="1:13" ht="3" customHeight="1" x14ac:dyDescent="0.2">
      <c r="B10" s="239"/>
      <c r="C10" s="239"/>
      <c r="D10" s="239"/>
      <c r="E10" s="239"/>
      <c r="F10" s="239"/>
      <c r="G10" s="239"/>
      <c r="H10" s="239"/>
      <c r="I10" s="239"/>
      <c r="J10" s="239"/>
      <c r="K10" s="239"/>
    </row>
    <row r="11" spans="1:13" ht="5.25" customHeight="1" thickBot="1" x14ac:dyDescent="0.25">
      <c r="B11" s="8"/>
      <c r="C11" s="3"/>
      <c r="D11" s="9"/>
      <c r="E11" s="9"/>
      <c r="F11" s="10"/>
      <c r="G11" s="10"/>
      <c r="H11" s="10"/>
      <c r="I11" s="10"/>
      <c r="J11" s="10"/>
      <c r="K11" s="10"/>
    </row>
    <row r="12" spans="1:13" ht="27" customHeight="1" thickBot="1" x14ac:dyDescent="0.25">
      <c r="A12" s="233"/>
      <c r="B12" s="240" t="s">
        <v>3</v>
      </c>
      <c r="C12" s="242" t="s">
        <v>4</v>
      </c>
      <c r="D12" s="243"/>
      <c r="E12" s="243"/>
      <c r="F12" s="243"/>
      <c r="G12" s="243"/>
      <c r="H12" s="244"/>
      <c r="I12" s="245" t="s">
        <v>223</v>
      </c>
      <c r="J12" s="245" t="s">
        <v>224</v>
      </c>
      <c r="K12" s="237" t="s">
        <v>154</v>
      </c>
      <c r="L12" s="235" t="s">
        <v>157</v>
      </c>
      <c r="M12" s="237" t="s">
        <v>200</v>
      </c>
    </row>
    <row r="13" spans="1:13" ht="73.5" customHeight="1" x14ac:dyDescent="0.2">
      <c r="A13" s="234"/>
      <c r="B13" s="241"/>
      <c r="C13" s="27" t="s">
        <v>5</v>
      </c>
      <c r="D13" s="11" t="s">
        <v>6</v>
      </c>
      <c r="E13" s="12" t="s">
        <v>7</v>
      </c>
      <c r="F13" s="13" t="s">
        <v>8</v>
      </c>
      <c r="G13" s="12" t="s">
        <v>9</v>
      </c>
      <c r="H13" s="41" t="s">
        <v>10</v>
      </c>
      <c r="I13" s="246"/>
      <c r="J13" s="246"/>
      <c r="K13" s="238"/>
      <c r="L13" s="236"/>
      <c r="M13" s="238"/>
    </row>
    <row r="14" spans="1:13" s="16" customFormat="1" ht="8.25" customHeight="1" thickBot="1" x14ac:dyDescent="0.25">
      <c r="A14" s="21"/>
      <c r="B14" s="29">
        <v>1</v>
      </c>
      <c r="C14" s="28">
        <v>2</v>
      </c>
      <c r="D14" s="15">
        <v>3</v>
      </c>
      <c r="E14" s="15">
        <v>4</v>
      </c>
      <c r="F14" s="15">
        <v>5</v>
      </c>
      <c r="G14" s="15">
        <v>6</v>
      </c>
      <c r="H14" s="42">
        <v>7</v>
      </c>
      <c r="I14" s="208"/>
      <c r="J14" s="207"/>
      <c r="K14" s="29">
        <v>8</v>
      </c>
      <c r="L14" s="14">
        <v>9</v>
      </c>
      <c r="M14" s="29">
        <v>10</v>
      </c>
    </row>
    <row r="15" spans="1:13" s="17" customFormat="1" ht="18.75" customHeight="1" thickBot="1" x14ac:dyDescent="0.3">
      <c r="A15" s="22"/>
      <c r="B15" s="30" t="s">
        <v>11</v>
      </c>
      <c r="C15" s="196" t="s">
        <v>12</v>
      </c>
      <c r="D15" s="197" t="s">
        <v>13</v>
      </c>
      <c r="E15" s="198"/>
      <c r="F15" s="198"/>
      <c r="G15" s="198"/>
      <c r="H15" s="199"/>
      <c r="I15" s="210">
        <f>I17+I71+I61+I79</f>
        <v>3297292.98</v>
      </c>
      <c r="J15" s="210">
        <f>J17+J71+J61+J79</f>
        <v>3609950</v>
      </c>
      <c r="K15" s="200">
        <f>K17+K71+K61+K79</f>
        <v>3937300</v>
      </c>
      <c r="L15" s="201">
        <f>L17+L71+L61+L79</f>
        <v>3937300</v>
      </c>
      <c r="M15" s="200">
        <f>M17+M71+M61+M79</f>
        <v>4082300</v>
      </c>
    </row>
    <row r="16" spans="1:13" s="18" customFormat="1" ht="5.25" customHeight="1" thickBot="1" x14ac:dyDescent="0.3">
      <c r="A16" s="23"/>
      <c r="B16" s="31"/>
      <c r="C16" s="202"/>
      <c r="D16" s="203"/>
      <c r="E16" s="203"/>
      <c r="F16" s="203"/>
      <c r="G16" s="203"/>
      <c r="H16" s="204"/>
      <c r="I16" s="211"/>
      <c r="J16" s="211"/>
      <c r="K16" s="205"/>
      <c r="L16" s="206"/>
      <c r="M16" s="205"/>
    </row>
    <row r="17" spans="1:14" s="18" customFormat="1" ht="98.25" customHeight="1" thickBot="1" x14ac:dyDescent="0.3">
      <c r="A17" s="45">
        <v>1</v>
      </c>
      <c r="B17" s="46" t="s">
        <v>14</v>
      </c>
      <c r="C17" s="73">
        <v>301</v>
      </c>
      <c r="D17" s="74" t="s">
        <v>13</v>
      </c>
      <c r="E17" s="74" t="s">
        <v>15</v>
      </c>
      <c r="F17" s="74"/>
      <c r="G17" s="74"/>
      <c r="H17" s="75"/>
      <c r="I17" s="212">
        <f>I18</f>
        <v>3297292.98</v>
      </c>
      <c r="J17" s="212">
        <f>J18</f>
        <v>3589218</v>
      </c>
      <c r="K17" s="71">
        <f>K18</f>
        <v>3920850</v>
      </c>
      <c r="L17" s="72">
        <f>L18</f>
        <v>3920850</v>
      </c>
      <c r="M17" s="71">
        <f>M18</f>
        <v>3920850</v>
      </c>
    </row>
    <row r="18" spans="1:14" s="18" customFormat="1" ht="88.5" customHeight="1" x14ac:dyDescent="0.25">
      <c r="A18" s="43"/>
      <c r="B18" s="44" t="s">
        <v>16</v>
      </c>
      <c r="C18" s="76">
        <v>301</v>
      </c>
      <c r="D18" s="77" t="s">
        <v>13</v>
      </c>
      <c r="E18" s="77" t="s">
        <v>15</v>
      </c>
      <c r="F18" s="78" t="s">
        <v>158</v>
      </c>
      <c r="G18" s="77"/>
      <c r="H18" s="79"/>
      <c r="I18" s="213">
        <f>I20</f>
        <v>3297292.98</v>
      </c>
      <c r="J18" s="213">
        <f>J20</f>
        <v>3589218</v>
      </c>
      <c r="K18" s="80">
        <f>K20</f>
        <v>3920850</v>
      </c>
      <c r="L18" s="81">
        <f>L20</f>
        <v>3920850</v>
      </c>
      <c r="M18" s="80">
        <f>M20</f>
        <v>3920850</v>
      </c>
    </row>
    <row r="19" spans="1:14" s="18" customFormat="1" ht="20.100000000000001" customHeight="1" x14ac:dyDescent="0.25">
      <c r="A19" s="24"/>
      <c r="B19" s="33" t="s">
        <v>18</v>
      </c>
      <c r="C19" s="82">
        <v>301</v>
      </c>
      <c r="D19" s="83" t="s">
        <v>13</v>
      </c>
      <c r="E19" s="83" t="s">
        <v>15</v>
      </c>
      <c r="F19" s="84" t="s">
        <v>159</v>
      </c>
      <c r="G19" s="83"/>
      <c r="H19" s="85"/>
      <c r="I19" s="214">
        <f t="shared" ref="I19:M21" si="0">I20</f>
        <v>3297292.98</v>
      </c>
      <c r="J19" s="214">
        <f t="shared" si="0"/>
        <v>3589218</v>
      </c>
      <c r="K19" s="86">
        <f t="shared" si="0"/>
        <v>3920850</v>
      </c>
      <c r="L19" s="87">
        <f t="shared" si="0"/>
        <v>3920850</v>
      </c>
      <c r="M19" s="86">
        <f t="shared" si="0"/>
        <v>3920850</v>
      </c>
    </row>
    <row r="20" spans="1:14" s="18" customFormat="1" ht="80.25" customHeight="1" x14ac:dyDescent="0.25">
      <c r="A20" s="24"/>
      <c r="B20" s="34" t="s">
        <v>14</v>
      </c>
      <c r="C20" s="82">
        <v>301</v>
      </c>
      <c r="D20" s="83" t="s">
        <v>13</v>
      </c>
      <c r="E20" s="83" t="s">
        <v>15</v>
      </c>
      <c r="F20" s="84" t="s">
        <v>19</v>
      </c>
      <c r="G20" s="83"/>
      <c r="H20" s="85"/>
      <c r="I20" s="214">
        <f>I21+I37+I53</f>
        <v>3297292.98</v>
      </c>
      <c r="J20" s="214">
        <f>J21+J37+J53</f>
        <v>3589218</v>
      </c>
      <c r="K20" s="86">
        <f>K21+K37+K53</f>
        <v>3920850</v>
      </c>
      <c r="L20" s="87">
        <f>L21+L37+L53</f>
        <v>3920850</v>
      </c>
      <c r="M20" s="86">
        <f>M21+M37+M53</f>
        <v>3920850</v>
      </c>
    </row>
    <row r="21" spans="1:14" s="18" customFormat="1" ht="95.25" customHeight="1" x14ac:dyDescent="0.25">
      <c r="A21" s="24"/>
      <c r="B21" s="35" t="s">
        <v>160</v>
      </c>
      <c r="C21" s="82">
        <v>301</v>
      </c>
      <c r="D21" s="83" t="s">
        <v>13</v>
      </c>
      <c r="E21" s="83" t="s">
        <v>15</v>
      </c>
      <c r="F21" s="84" t="s">
        <v>19</v>
      </c>
      <c r="G21" s="83" t="s">
        <v>22</v>
      </c>
      <c r="H21" s="85"/>
      <c r="I21" s="214">
        <f>I22</f>
        <v>2595851.4500000002</v>
      </c>
      <c r="J21" s="214">
        <f>J22</f>
        <v>2871370</v>
      </c>
      <c r="K21" s="86">
        <f>K22</f>
        <v>3295200</v>
      </c>
      <c r="L21" s="87">
        <f t="shared" si="0"/>
        <v>3295200</v>
      </c>
      <c r="M21" s="86">
        <f t="shared" si="0"/>
        <v>3295200</v>
      </c>
    </row>
    <row r="22" spans="1:14" s="18" customFormat="1" ht="36" customHeight="1" x14ac:dyDescent="0.25">
      <c r="A22" s="24"/>
      <c r="B22" s="35" t="s">
        <v>161</v>
      </c>
      <c r="C22" s="82">
        <v>301</v>
      </c>
      <c r="D22" s="83" t="s">
        <v>13</v>
      </c>
      <c r="E22" s="83" t="s">
        <v>15</v>
      </c>
      <c r="F22" s="84" t="s">
        <v>19</v>
      </c>
      <c r="G22" s="83" t="s">
        <v>25</v>
      </c>
      <c r="H22" s="85"/>
      <c r="I22" s="214">
        <f>I23+I27+I30+I34</f>
        <v>2595851.4500000002</v>
      </c>
      <c r="J22" s="214">
        <f>J23+J27+J30+J34</f>
        <v>2871370</v>
      </c>
      <c r="K22" s="86">
        <f>K23+K27+K30+K34</f>
        <v>3295200</v>
      </c>
      <c r="L22" s="87">
        <f>L23+L27+L30+L34</f>
        <v>3295200</v>
      </c>
      <c r="M22" s="86">
        <f>M23+M27+M30+M34</f>
        <v>3295200</v>
      </c>
    </row>
    <row r="23" spans="1:14" s="18" customFormat="1" ht="18.95" customHeight="1" x14ac:dyDescent="0.25">
      <c r="A23" s="24"/>
      <c r="B23" s="34" t="s">
        <v>27</v>
      </c>
      <c r="C23" s="82">
        <v>301</v>
      </c>
      <c r="D23" s="83" t="s">
        <v>13</v>
      </c>
      <c r="E23" s="83" t="s">
        <v>15</v>
      </c>
      <c r="F23" s="84" t="s">
        <v>19</v>
      </c>
      <c r="G23" s="83" t="s">
        <v>29</v>
      </c>
      <c r="H23" s="85"/>
      <c r="I23" s="214">
        <f t="shared" ref="I23:M25" si="1">I24</f>
        <v>1959933.28</v>
      </c>
      <c r="J23" s="214">
        <f t="shared" si="1"/>
        <v>2184000</v>
      </c>
      <c r="K23" s="86">
        <f t="shared" si="1"/>
        <v>2484000</v>
      </c>
      <c r="L23" s="87">
        <f t="shared" si="1"/>
        <v>2484000</v>
      </c>
      <c r="M23" s="86">
        <f t="shared" si="1"/>
        <v>2484000</v>
      </c>
    </row>
    <row r="24" spans="1:14" s="18" customFormat="1" ht="18.95" customHeight="1" x14ac:dyDescent="0.25">
      <c r="A24" s="24"/>
      <c r="B24" s="34" t="s">
        <v>21</v>
      </c>
      <c r="C24" s="82">
        <v>301</v>
      </c>
      <c r="D24" s="83" t="s">
        <v>13</v>
      </c>
      <c r="E24" s="83" t="s">
        <v>15</v>
      </c>
      <c r="F24" s="84" t="s">
        <v>19</v>
      </c>
      <c r="G24" s="83" t="s">
        <v>29</v>
      </c>
      <c r="H24" s="85" t="s">
        <v>23</v>
      </c>
      <c r="I24" s="215">
        <f t="shared" si="1"/>
        <v>1959933.28</v>
      </c>
      <c r="J24" s="215">
        <f t="shared" si="1"/>
        <v>2184000</v>
      </c>
      <c r="K24" s="88">
        <f t="shared" si="1"/>
        <v>2484000</v>
      </c>
      <c r="L24" s="89">
        <f t="shared" si="1"/>
        <v>2484000</v>
      </c>
      <c r="M24" s="88">
        <f t="shared" si="1"/>
        <v>2484000</v>
      </c>
    </row>
    <row r="25" spans="1:14" s="18" customFormat="1" ht="31.5" customHeight="1" x14ac:dyDescent="0.25">
      <c r="A25" s="24"/>
      <c r="B25" s="34" t="s">
        <v>24</v>
      </c>
      <c r="C25" s="82">
        <v>301</v>
      </c>
      <c r="D25" s="83" t="s">
        <v>13</v>
      </c>
      <c r="E25" s="83" t="s">
        <v>15</v>
      </c>
      <c r="F25" s="84" t="s">
        <v>19</v>
      </c>
      <c r="G25" s="83" t="s">
        <v>29</v>
      </c>
      <c r="H25" s="85" t="s">
        <v>26</v>
      </c>
      <c r="I25" s="215">
        <f>I26</f>
        <v>1959933.28</v>
      </c>
      <c r="J25" s="215">
        <f t="shared" si="1"/>
        <v>2184000</v>
      </c>
      <c r="K25" s="88">
        <f t="shared" si="1"/>
        <v>2484000</v>
      </c>
      <c r="L25" s="89">
        <f t="shared" si="1"/>
        <v>2484000</v>
      </c>
      <c r="M25" s="88">
        <f t="shared" si="1"/>
        <v>2484000</v>
      </c>
    </row>
    <row r="26" spans="1:14" s="18" customFormat="1" ht="24" customHeight="1" x14ac:dyDescent="0.25">
      <c r="A26" s="24"/>
      <c r="B26" s="34" t="s">
        <v>28</v>
      </c>
      <c r="C26" s="82">
        <v>301</v>
      </c>
      <c r="D26" s="83" t="s">
        <v>13</v>
      </c>
      <c r="E26" s="83" t="s">
        <v>15</v>
      </c>
      <c r="F26" s="84" t="s">
        <v>19</v>
      </c>
      <c r="G26" s="83" t="s">
        <v>29</v>
      </c>
      <c r="H26" s="85" t="s">
        <v>30</v>
      </c>
      <c r="I26" s="215">
        <v>1959933.28</v>
      </c>
      <c r="J26" s="215">
        <v>2184000</v>
      </c>
      <c r="K26" s="88">
        <v>2484000</v>
      </c>
      <c r="L26" s="89">
        <v>2484000</v>
      </c>
      <c r="M26" s="88">
        <v>2484000</v>
      </c>
      <c r="N26" s="19">
        <f>K26+K96+K223+K262+K33+K35+K100+K231+K266</f>
        <v>3931400</v>
      </c>
    </row>
    <row r="27" spans="1:14" s="18" customFormat="1" ht="64.5" customHeight="1" x14ac:dyDescent="0.25">
      <c r="A27" s="24"/>
      <c r="B27" s="34" t="s">
        <v>162</v>
      </c>
      <c r="C27" s="82">
        <v>301</v>
      </c>
      <c r="D27" s="83" t="s">
        <v>13</v>
      </c>
      <c r="E27" s="83" t="s">
        <v>15</v>
      </c>
      <c r="F27" s="84" t="s">
        <v>19</v>
      </c>
      <c r="G27" s="83" t="s">
        <v>155</v>
      </c>
      <c r="H27" s="85"/>
      <c r="I27" s="215">
        <f t="shared" ref="I27:M28" si="2">I28</f>
        <v>31093.599999999999</v>
      </c>
      <c r="J27" s="215">
        <f t="shared" si="2"/>
        <v>48370</v>
      </c>
      <c r="K27" s="88">
        <f t="shared" si="2"/>
        <v>50700</v>
      </c>
      <c r="L27" s="89">
        <f t="shared" si="2"/>
        <v>50700</v>
      </c>
      <c r="M27" s="88">
        <f t="shared" si="2"/>
        <v>50700</v>
      </c>
      <c r="N27" s="19">
        <f>K26+K33+K34+K93+K97</f>
        <v>3346000</v>
      </c>
    </row>
    <row r="28" spans="1:14" s="18" customFormat="1" ht="18.95" customHeight="1" x14ac:dyDescent="0.25">
      <c r="A28" s="24"/>
      <c r="B28" s="34" t="s">
        <v>140</v>
      </c>
      <c r="C28" s="82">
        <v>301</v>
      </c>
      <c r="D28" s="83" t="s">
        <v>13</v>
      </c>
      <c r="E28" s="83" t="s">
        <v>15</v>
      </c>
      <c r="F28" s="84" t="s">
        <v>19</v>
      </c>
      <c r="G28" s="83" t="s">
        <v>155</v>
      </c>
      <c r="H28" s="85" t="s">
        <v>131</v>
      </c>
      <c r="I28" s="215">
        <f t="shared" si="2"/>
        <v>31093.599999999999</v>
      </c>
      <c r="J28" s="215">
        <f t="shared" si="2"/>
        <v>48370</v>
      </c>
      <c r="K28" s="88">
        <f t="shared" si="2"/>
        <v>50700</v>
      </c>
      <c r="L28" s="89">
        <f t="shared" si="2"/>
        <v>50700</v>
      </c>
      <c r="M28" s="88">
        <f t="shared" si="2"/>
        <v>50700</v>
      </c>
    </row>
    <row r="29" spans="1:14" s="18" customFormat="1" ht="33" customHeight="1" x14ac:dyDescent="0.25">
      <c r="A29" s="24"/>
      <c r="B29" s="34" t="s">
        <v>163</v>
      </c>
      <c r="C29" s="82">
        <v>301</v>
      </c>
      <c r="D29" s="83" t="s">
        <v>13</v>
      </c>
      <c r="E29" s="83" t="s">
        <v>15</v>
      </c>
      <c r="F29" s="84" t="s">
        <v>19</v>
      </c>
      <c r="G29" s="83" t="s">
        <v>155</v>
      </c>
      <c r="H29" s="85" t="s">
        <v>156</v>
      </c>
      <c r="I29" s="215">
        <v>31093.599999999999</v>
      </c>
      <c r="J29" s="215">
        <v>48370</v>
      </c>
      <c r="K29" s="88">
        <v>50700</v>
      </c>
      <c r="L29" s="89">
        <v>50700</v>
      </c>
      <c r="M29" s="88">
        <v>50700</v>
      </c>
    </row>
    <row r="30" spans="1:14" s="18" customFormat="1" ht="63" customHeight="1" x14ac:dyDescent="0.25">
      <c r="A30" s="24"/>
      <c r="B30" s="34" t="s">
        <v>164</v>
      </c>
      <c r="C30" s="82">
        <v>301</v>
      </c>
      <c r="D30" s="83" t="s">
        <v>13</v>
      </c>
      <c r="E30" s="83" t="s">
        <v>15</v>
      </c>
      <c r="F30" s="84" t="s">
        <v>19</v>
      </c>
      <c r="G30" s="83" t="s">
        <v>32</v>
      </c>
      <c r="H30" s="85"/>
      <c r="I30" s="215">
        <f t="shared" ref="I30:J32" si="3">I31</f>
        <v>604824.56999999995</v>
      </c>
      <c r="J30" s="215">
        <f t="shared" si="3"/>
        <v>627000</v>
      </c>
      <c r="K30" s="88">
        <f>K31</f>
        <v>750000</v>
      </c>
      <c r="L30" s="89">
        <f t="shared" ref="L30:M32" si="4">L31</f>
        <v>750000</v>
      </c>
      <c r="M30" s="88">
        <f t="shared" si="4"/>
        <v>750000</v>
      </c>
    </row>
    <row r="31" spans="1:14" s="18" customFormat="1" ht="21" customHeight="1" x14ac:dyDescent="0.25">
      <c r="A31" s="24"/>
      <c r="B31" s="34" t="s">
        <v>21</v>
      </c>
      <c r="C31" s="82">
        <v>301</v>
      </c>
      <c r="D31" s="83" t="s">
        <v>13</v>
      </c>
      <c r="E31" s="83" t="s">
        <v>15</v>
      </c>
      <c r="F31" s="84" t="s">
        <v>19</v>
      </c>
      <c r="G31" s="83" t="s">
        <v>32</v>
      </c>
      <c r="H31" s="85" t="s">
        <v>23</v>
      </c>
      <c r="I31" s="215">
        <f t="shared" si="3"/>
        <v>604824.56999999995</v>
      </c>
      <c r="J31" s="215">
        <f t="shared" si="3"/>
        <v>627000</v>
      </c>
      <c r="K31" s="88">
        <f>K32</f>
        <v>750000</v>
      </c>
      <c r="L31" s="89">
        <f t="shared" si="4"/>
        <v>750000</v>
      </c>
      <c r="M31" s="88">
        <f t="shared" si="4"/>
        <v>750000</v>
      </c>
    </row>
    <row r="32" spans="1:14" s="18" customFormat="1" ht="33" customHeight="1" x14ac:dyDescent="0.25">
      <c r="A32" s="24"/>
      <c r="B32" s="34" t="s">
        <v>24</v>
      </c>
      <c r="C32" s="82">
        <v>301</v>
      </c>
      <c r="D32" s="83" t="s">
        <v>13</v>
      </c>
      <c r="E32" s="83" t="s">
        <v>15</v>
      </c>
      <c r="F32" s="84" t="s">
        <v>19</v>
      </c>
      <c r="G32" s="83" t="s">
        <v>32</v>
      </c>
      <c r="H32" s="85" t="s">
        <v>26</v>
      </c>
      <c r="I32" s="215">
        <f t="shared" si="3"/>
        <v>604824.56999999995</v>
      </c>
      <c r="J32" s="215">
        <f t="shared" si="3"/>
        <v>627000</v>
      </c>
      <c r="K32" s="88">
        <f>K33</f>
        <v>750000</v>
      </c>
      <c r="L32" s="89">
        <f t="shared" si="4"/>
        <v>750000</v>
      </c>
      <c r="M32" s="88">
        <f t="shared" si="4"/>
        <v>750000</v>
      </c>
    </row>
    <row r="33" spans="1:14" s="18" customFormat="1" ht="18.95" customHeight="1" x14ac:dyDescent="0.25">
      <c r="A33" s="24"/>
      <c r="B33" s="35" t="s">
        <v>31</v>
      </c>
      <c r="C33" s="82">
        <v>301</v>
      </c>
      <c r="D33" s="83" t="s">
        <v>13</v>
      </c>
      <c r="E33" s="83" t="s">
        <v>15</v>
      </c>
      <c r="F33" s="84" t="s">
        <v>19</v>
      </c>
      <c r="G33" s="83" t="s">
        <v>32</v>
      </c>
      <c r="H33" s="85" t="s">
        <v>33</v>
      </c>
      <c r="I33" s="215">
        <v>604824.56999999995</v>
      </c>
      <c r="J33" s="215">
        <v>627000</v>
      </c>
      <c r="K33" s="88">
        <v>750000</v>
      </c>
      <c r="L33" s="89">
        <v>750000</v>
      </c>
      <c r="M33" s="88">
        <v>750000</v>
      </c>
    </row>
    <row r="34" spans="1:14" s="18" customFormat="1" ht="18.95" customHeight="1" x14ac:dyDescent="0.25">
      <c r="A34" s="24"/>
      <c r="B34" s="35" t="s">
        <v>140</v>
      </c>
      <c r="C34" s="82">
        <v>301</v>
      </c>
      <c r="D34" s="83" t="s">
        <v>13</v>
      </c>
      <c r="E34" s="83" t="s">
        <v>15</v>
      </c>
      <c r="F34" s="84" t="s">
        <v>19</v>
      </c>
      <c r="G34" s="83" t="s">
        <v>32</v>
      </c>
      <c r="H34" s="85" t="s">
        <v>131</v>
      </c>
      <c r="I34" s="215">
        <f>I35</f>
        <v>0</v>
      </c>
      <c r="J34" s="215">
        <f>J35</f>
        <v>12000</v>
      </c>
      <c r="K34" s="88">
        <f>K35</f>
        <v>10500</v>
      </c>
      <c r="L34" s="89">
        <f>L35</f>
        <v>10500</v>
      </c>
      <c r="M34" s="88">
        <f>M35</f>
        <v>10500</v>
      </c>
    </row>
    <row r="35" spans="1:14" s="18" customFormat="1" ht="39.75" customHeight="1" x14ac:dyDescent="0.25">
      <c r="A35" s="24"/>
      <c r="B35" s="35" t="s">
        <v>163</v>
      </c>
      <c r="C35" s="82">
        <v>301</v>
      </c>
      <c r="D35" s="83" t="s">
        <v>13</v>
      </c>
      <c r="E35" s="83" t="s">
        <v>15</v>
      </c>
      <c r="F35" s="84" t="s">
        <v>19</v>
      </c>
      <c r="G35" s="83" t="s">
        <v>32</v>
      </c>
      <c r="H35" s="85" t="s">
        <v>156</v>
      </c>
      <c r="I35" s="215">
        <v>0</v>
      </c>
      <c r="J35" s="215">
        <v>12000</v>
      </c>
      <c r="K35" s="88">
        <v>10500</v>
      </c>
      <c r="L35" s="89">
        <v>10500</v>
      </c>
      <c r="M35" s="88">
        <v>10500</v>
      </c>
    </row>
    <row r="36" spans="1:14" s="18" customFormat="1" ht="51.75" customHeight="1" x14ac:dyDescent="0.25">
      <c r="A36" s="24"/>
      <c r="B36" s="35" t="s">
        <v>165</v>
      </c>
      <c r="C36" s="82">
        <v>301</v>
      </c>
      <c r="D36" s="83" t="s">
        <v>13</v>
      </c>
      <c r="E36" s="83" t="s">
        <v>15</v>
      </c>
      <c r="F36" s="84" t="s">
        <v>19</v>
      </c>
      <c r="G36" s="83" t="s">
        <v>23</v>
      </c>
      <c r="H36" s="85"/>
      <c r="I36" s="215">
        <f>I37</f>
        <v>617179.7300000001</v>
      </c>
      <c r="J36" s="215">
        <f>J37</f>
        <v>631848</v>
      </c>
      <c r="K36" s="88">
        <f>K37</f>
        <v>604650</v>
      </c>
      <c r="L36" s="89">
        <f>L37</f>
        <v>604650</v>
      </c>
      <c r="M36" s="88">
        <f>M37</f>
        <v>604650</v>
      </c>
      <c r="N36" s="19">
        <f>K36+K101+K117+K158+K171+K185+K194+K210+K233+K268+K299</f>
        <v>1982711</v>
      </c>
    </row>
    <row r="37" spans="1:14" s="18" customFormat="1" ht="33" customHeight="1" x14ac:dyDescent="0.25">
      <c r="A37" s="24"/>
      <c r="B37" s="35" t="s">
        <v>34</v>
      </c>
      <c r="C37" s="82">
        <v>301</v>
      </c>
      <c r="D37" s="83" t="s">
        <v>13</v>
      </c>
      <c r="E37" s="83" t="s">
        <v>15</v>
      </c>
      <c r="F37" s="84" t="s">
        <v>19</v>
      </c>
      <c r="G37" s="83" t="s">
        <v>35</v>
      </c>
      <c r="H37" s="85"/>
      <c r="I37" s="215">
        <f>I38+I51</f>
        <v>617179.7300000001</v>
      </c>
      <c r="J37" s="215">
        <f>J38+J51</f>
        <v>631848</v>
      </c>
      <c r="K37" s="88">
        <f>K38+K51</f>
        <v>604650</v>
      </c>
      <c r="L37" s="89">
        <f>L38+L51</f>
        <v>604650</v>
      </c>
      <c r="M37" s="88">
        <f>M38+M51</f>
        <v>604650</v>
      </c>
    </row>
    <row r="38" spans="1:14" s="18" customFormat="1" ht="21" customHeight="1" x14ac:dyDescent="0.25">
      <c r="A38" s="24"/>
      <c r="B38" s="35" t="s">
        <v>166</v>
      </c>
      <c r="C38" s="82">
        <v>301</v>
      </c>
      <c r="D38" s="83" t="s">
        <v>13</v>
      </c>
      <c r="E38" s="83" t="s">
        <v>15</v>
      </c>
      <c r="F38" s="84" t="s">
        <v>19</v>
      </c>
      <c r="G38" s="83" t="s">
        <v>39</v>
      </c>
      <c r="H38" s="85"/>
      <c r="I38" s="214">
        <f>I39+I46</f>
        <v>565449.30000000005</v>
      </c>
      <c r="J38" s="214">
        <f>J39+J46</f>
        <v>581848</v>
      </c>
      <c r="K38" s="86">
        <f>K39+K46</f>
        <v>554650</v>
      </c>
      <c r="L38" s="87">
        <f>L39+L46</f>
        <v>554650</v>
      </c>
      <c r="M38" s="86">
        <f>M39+M46</f>
        <v>554650</v>
      </c>
    </row>
    <row r="39" spans="1:14" s="18" customFormat="1" ht="24.75" customHeight="1" x14ac:dyDescent="0.25">
      <c r="A39" s="24"/>
      <c r="B39" s="35" t="s">
        <v>21</v>
      </c>
      <c r="C39" s="82">
        <v>301</v>
      </c>
      <c r="D39" s="83" t="s">
        <v>13</v>
      </c>
      <c r="E39" s="83" t="s">
        <v>15</v>
      </c>
      <c r="F39" s="84" t="s">
        <v>19</v>
      </c>
      <c r="G39" s="83" t="s">
        <v>39</v>
      </c>
      <c r="H39" s="85" t="s">
        <v>23</v>
      </c>
      <c r="I39" s="215">
        <f>I40</f>
        <v>467541.14</v>
      </c>
      <c r="J39" s="215">
        <f>J40</f>
        <v>422750</v>
      </c>
      <c r="K39" s="88">
        <f>K40</f>
        <v>374650</v>
      </c>
      <c r="L39" s="89">
        <f>L40</f>
        <v>374650</v>
      </c>
      <c r="M39" s="88">
        <f>M40</f>
        <v>374650</v>
      </c>
    </row>
    <row r="40" spans="1:14" s="18" customFormat="1" ht="21.75" customHeight="1" x14ac:dyDescent="0.25">
      <c r="A40" s="24"/>
      <c r="B40" s="35" t="s">
        <v>36</v>
      </c>
      <c r="C40" s="82">
        <v>301</v>
      </c>
      <c r="D40" s="83" t="s">
        <v>13</v>
      </c>
      <c r="E40" s="83" t="s">
        <v>15</v>
      </c>
      <c r="F40" s="84" t="s">
        <v>19</v>
      </c>
      <c r="G40" s="83" t="s">
        <v>39</v>
      </c>
      <c r="H40" s="85" t="s">
        <v>37</v>
      </c>
      <c r="I40" s="215">
        <f>I41+I42+I43+I44+I45</f>
        <v>467541.14</v>
      </c>
      <c r="J40" s="215">
        <f>J41+J42+J43+J44+J45</f>
        <v>422750</v>
      </c>
      <c r="K40" s="88">
        <f>K41+K42+K43+K44+K45</f>
        <v>374650</v>
      </c>
      <c r="L40" s="89">
        <f>L41+L42+L43+L44+L45</f>
        <v>374650</v>
      </c>
      <c r="M40" s="88">
        <f>M41+M42+M43+M44+M45</f>
        <v>374650</v>
      </c>
    </row>
    <row r="41" spans="1:14" s="18" customFormat="1" ht="21" customHeight="1" x14ac:dyDescent="0.25">
      <c r="A41" s="24"/>
      <c r="B41" s="35" t="s">
        <v>40</v>
      </c>
      <c r="C41" s="82">
        <v>301</v>
      </c>
      <c r="D41" s="83" t="s">
        <v>13</v>
      </c>
      <c r="E41" s="83" t="s">
        <v>15</v>
      </c>
      <c r="F41" s="84" t="s">
        <v>19</v>
      </c>
      <c r="G41" s="83" t="s">
        <v>39</v>
      </c>
      <c r="H41" s="85" t="s">
        <v>41</v>
      </c>
      <c r="I41" s="215">
        <v>72625.05</v>
      </c>
      <c r="J41" s="215">
        <v>78500</v>
      </c>
      <c r="K41" s="88">
        <v>80400</v>
      </c>
      <c r="L41" s="89">
        <v>80400</v>
      </c>
      <c r="M41" s="88">
        <v>80400</v>
      </c>
    </row>
    <row r="42" spans="1:14" s="18" customFormat="1" ht="21" customHeight="1" x14ac:dyDescent="0.25">
      <c r="A42" s="24"/>
      <c r="B42" s="35" t="s">
        <v>42</v>
      </c>
      <c r="C42" s="82">
        <v>301</v>
      </c>
      <c r="D42" s="83" t="s">
        <v>13</v>
      </c>
      <c r="E42" s="83" t="s">
        <v>15</v>
      </c>
      <c r="F42" s="84" t="s">
        <v>19</v>
      </c>
      <c r="G42" s="83" t="s">
        <v>39</v>
      </c>
      <c r="H42" s="85" t="s">
        <v>43</v>
      </c>
      <c r="I42" s="215">
        <v>33228.160000000003</v>
      </c>
      <c r="J42" s="215">
        <v>40000</v>
      </c>
      <c r="K42" s="88">
        <v>40000</v>
      </c>
      <c r="L42" s="89">
        <v>40000</v>
      </c>
      <c r="M42" s="88">
        <v>40000</v>
      </c>
    </row>
    <row r="43" spans="1:14" s="18" customFormat="1" ht="21" customHeight="1" x14ac:dyDescent="0.25">
      <c r="A43" s="24"/>
      <c r="B43" s="35" t="s">
        <v>46</v>
      </c>
      <c r="C43" s="82">
        <v>301</v>
      </c>
      <c r="D43" s="83" t="s">
        <v>13</v>
      </c>
      <c r="E43" s="83" t="s">
        <v>15</v>
      </c>
      <c r="F43" s="84" t="s">
        <v>19</v>
      </c>
      <c r="G43" s="83" t="s">
        <v>39</v>
      </c>
      <c r="H43" s="85" t="s">
        <v>47</v>
      </c>
      <c r="I43" s="215">
        <v>138762.73000000001</v>
      </c>
      <c r="J43" s="215">
        <v>80000</v>
      </c>
      <c r="K43" s="88">
        <v>80000</v>
      </c>
      <c r="L43" s="89">
        <v>80000</v>
      </c>
      <c r="M43" s="88">
        <v>80000</v>
      </c>
    </row>
    <row r="44" spans="1:14" s="18" customFormat="1" ht="21" customHeight="1" x14ac:dyDescent="0.25">
      <c r="A44" s="24"/>
      <c r="B44" s="35" t="s">
        <v>48</v>
      </c>
      <c r="C44" s="82">
        <v>301</v>
      </c>
      <c r="D44" s="83" t="s">
        <v>13</v>
      </c>
      <c r="E44" s="83" t="s">
        <v>15</v>
      </c>
      <c r="F44" s="84" t="s">
        <v>19</v>
      </c>
      <c r="G44" s="83" t="s">
        <v>39</v>
      </c>
      <c r="H44" s="85" t="s">
        <v>49</v>
      </c>
      <c r="I44" s="215">
        <v>219771.13</v>
      </c>
      <c r="J44" s="215">
        <v>220000</v>
      </c>
      <c r="K44" s="88">
        <v>170000</v>
      </c>
      <c r="L44" s="89">
        <v>170000</v>
      </c>
      <c r="M44" s="88">
        <v>170000</v>
      </c>
    </row>
    <row r="45" spans="1:14" s="18" customFormat="1" ht="21" customHeight="1" x14ac:dyDescent="0.25">
      <c r="A45" s="24"/>
      <c r="B45" s="35" t="s">
        <v>167</v>
      </c>
      <c r="C45" s="82">
        <v>301</v>
      </c>
      <c r="D45" s="83" t="s">
        <v>13</v>
      </c>
      <c r="E45" s="83" t="s">
        <v>15</v>
      </c>
      <c r="F45" s="84" t="s">
        <v>19</v>
      </c>
      <c r="G45" s="83" t="s">
        <v>39</v>
      </c>
      <c r="H45" s="85" t="s">
        <v>168</v>
      </c>
      <c r="I45" s="215">
        <v>3154.07</v>
      </c>
      <c r="J45" s="215">
        <v>4250</v>
      </c>
      <c r="K45" s="88">
        <v>4250</v>
      </c>
      <c r="L45" s="89">
        <v>4250</v>
      </c>
      <c r="M45" s="88">
        <v>4250</v>
      </c>
    </row>
    <row r="46" spans="1:14" s="18" customFormat="1" ht="33.75" customHeight="1" x14ac:dyDescent="0.25">
      <c r="A46" s="24"/>
      <c r="B46" s="35" t="s">
        <v>50</v>
      </c>
      <c r="C46" s="82">
        <v>301</v>
      </c>
      <c r="D46" s="83" t="s">
        <v>13</v>
      </c>
      <c r="E46" s="83" t="s">
        <v>15</v>
      </c>
      <c r="F46" s="84" t="s">
        <v>19</v>
      </c>
      <c r="G46" s="83" t="s">
        <v>35</v>
      </c>
      <c r="H46" s="85" t="s">
        <v>51</v>
      </c>
      <c r="I46" s="215">
        <f>I47+I48</f>
        <v>97908.160000000003</v>
      </c>
      <c r="J46" s="215">
        <f>J47+J48</f>
        <v>159098</v>
      </c>
      <c r="K46" s="88">
        <f>K47+K48</f>
        <v>180000</v>
      </c>
      <c r="L46" s="89">
        <f>L47+L48</f>
        <v>180000</v>
      </c>
      <c r="M46" s="88">
        <f>M47+M48</f>
        <v>180000</v>
      </c>
    </row>
    <row r="47" spans="1:14" s="18" customFormat="1" ht="21" customHeight="1" x14ac:dyDescent="0.25">
      <c r="A47" s="24"/>
      <c r="B47" s="35" t="s">
        <v>52</v>
      </c>
      <c r="C47" s="82">
        <v>301</v>
      </c>
      <c r="D47" s="83" t="s">
        <v>13</v>
      </c>
      <c r="E47" s="83" t="s">
        <v>15</v>
      </c>
      <c r="F47" s="84" t="s">
        <v>19</v>
      </c>
      <c r="G47" s="83" t="s">
        <v>39</v>
      </c>
      <c r="H47" s="85" t="s">
        <v>53</v>
      </c>
      <c r="I47" s="215">
        <v>20890</v>
      </c>
      <c r="J47" s="215">
        <v>39098</v>
      </c>
      <c r="K47" s="88">
        <v>80000</v>
      </c>
      <c r="L47" s="89">
        <v>80000</v>
      </c>
      <c r="M47" s="88">
        <v>80000</v>
      </c>
    </row>
    <row r="48" spans="1:14" s="18" customFormat="1" ht="33.75" customHeight="1" x14ac:dyDescent="0.25">
      <c r="A48" s="24"/>
      <c r="B48" s="35" t="s">
        <v>170</v>
      </c>
      <c r="C48" s="82">
        <v>301</v>
      </c>
      <c r="D48" s="83" t="s">
        <v>13</v>
      </c>
      <c r="E48" s="83" t="s">
        <v>15</v>
      </c>
      <c r="F48" s="84" t="s">
        <v>19</v>
      </c>
      <c r="G48" s="83" t="s">
        <v>39</v>
      </c>
      <c r="H48" s="85" t="s">
        <v>169</v>
      </c>
      <c r="I48" s="215">
        <f>I49+I50</f>
        <v>77018.16</v>
      </c>
      <c r="J48" s="215">
        <f>J49+J50</f>
        <v>120000</v>
      </c>
      <c r="K48" s="88">
        <f>K49+K50</f>
        <v>100000</v>
      </c>
      <c r="L48" s="89">
        <f>L49+L50</f>
        <v>100000</v>
      </c>
      <c r="M48" s="88">
        <f>M49+M50</f>
        <v>100000</v>
      </c>
    </row>
    <row r="49" spans="1:14" s="18" customFormat="1" ht="36" customHeight="1" x14ac:dyDescent="0.25">
      <c r="A49" s="24"/>
      <c r="B49" s="35" t="s">
        <v>54</v>
      </c>
      <c r="C49" s="82">
        <v>301</v>
      </c>
      <c r="D49" s="83" t="s">
        <v>13</v>
      </c>
      <c r="E49" s="83" t="s">
        <v>15</v>
      </c>
      <c r="F49" s="84" t="s">
        <v>19</v>
      </c>
      <c r="G49" s="83" t="s">
        <v>39</v>
      </c>
      <c r="H49" s="85" t="s">
        <v>55</v>
      </c>
      <c r="I49" s="215">
        <v>41388.160000000003</v>
      </c>
      <c r="J49" s="215">
        <v>50000</v>
      </c>
      <c r="K49" s="88">
        <v>50000</v>
      </c>
      <c r="L49" s="89">
        <v>50000</v>
      </c>
      <c r="M49" s="88">
        <v>50000</v>
      </c>
    </row>
    <row r="50" spans="1:14" s="18" customFormat="1" ht="33.75" customHeight="1" x14ac:dyDescent="0.25">
      <c r="A50" s="24"/>
      <c r="B50" s="34" t="s">
        <v>56</v>
      </c>
      <c r="C50" s="82">
        <v>301</v>
      </c>
      <c r="D50" s="83" t="s">
        <v>13</v>
      </c>
      <c r="E50" s="83" t="s">
        <v>15</v>
      </c>
      <c r="F50" s="84" t="s">
        <v>19</v>
      </c>
      <c r="G50" s="83" t="s">
        <v>39</v>
      </c>
      <c r="H50" s="85" t="s">
        <v>57</v>
      </c>
      <c r="I50" s="215">
        <v>35630</v>
      </c>
      <c r="J50" s="215">
        <v>70000</v>
      </c>
      <c r="K50" s="88">
        <v>50000</v>
      </c>
      <c r="L50" s="89">
        <v>50000</v>
      </c>
      <c r="M50" s="88">
        <v>50000</v>
      </c>
    </row>
    <row r="51" spans="1:14" s="18" customFormat="1" ht="21" customHeight="1" x14ac:dyDescent="0.25">
      <c r="A51" s="24"/>
      <c r="B51" s="34" t="s">
        <v>172</v>
      </c>
      <c r="C51" s="82">
        <v>301</v>
      </c>
      <c r="D51" s="83" t="s">
        <v>13</v>
      </c>
      <c r="E51" s="83" t="s">
        <v>15</v>
      </c>
      <c r="F51" s="84" t="s">
        <v>19</v>
      </c>
      <c r="G51" s="83" t="s">
        <v>171</v>
      </c>
      <c r="H51" s="85"/>
      <c r="I51" s="215">
        <f>I52</f>
        <v>51730.43</v>
      </c>
      <c r="J51" s="215">
        <f>J52</f>
        <v>50000</v>
      </c>
      <c r="K51" s="88">
        <f>K52</f>
        <v>50000</v>
      </c>
      <c r="L51" s="89">
        <f>L52</f>
        <v>50000</v>
      </c>
      <c r="M51" s="88">
        <f>M52</f>
        <v>50000</v>
      </c>
    </row>
    <row r="52" spans="1:14" s="18" customFormat="1" ht="21" customHeight="1" x14ac:dyDescent="0.25">
      <c r="A52" s="24"/>
      <c r="B52" s="34" t="s">
        <v>44</v>
      </c>
      <c r="C52" s="82">
        <v>301</v>
      </c>
      <c r="D52" s="83" t="s">
        <v>13</v>
      </c>
      <c r="E52" s="83" t="s">
        <v>15</v>
      </c>
      <c r="F52" s="84" t="s">
        <v>19</v>
      </c>
      <c r="G52" s="83" t="s">
        <v>171</v>
      </c>
      <c r="H52" s="85" t="s">
        <v>45</v>
      </c>
      <c r="I52" s="215">
        <v>51730.43</v>
      </c>
      <c r="J52" s="215">
        <v>50000</v>
      </c>
      <c r="K52" s="88">
        <v>50000</v>
      </c>
      <c r="L52" s="89">
        <v>50000</v>
      </c>
      <c r="M52" s="88">
        <v>50000</v>
      </c>
    </row>
    <row r="53" spans="1:14" s="18" customFormat="1" ht="27" customHeight="1" x14ac:dyDescent="0.25">
      <c r="A53" s="24"/>
      <c r="B53" s="35" t="s">
        <v>58</v>
      </c>
      <c r="C53" s="82">
        <v>301</v>
      </c>
      <c r="D53" s="83" t="s">
        <v>13</v>
      </c>
      <c r="E53" s="83" t="s">
        <v>15</v>
      </c>
      <c r="F53" s="84" t="s">
        <v>19</v>
      </c>
      <c r="G53" s="83" t="s">
        <v>59</v>
      </c>
      <c r="H53" s="85"/>
      <c r="I53" s="215">
        <f>I54+I56+I58</f>
        <v>84261.8</v>
      </c>
      <c r="J53" s="215">
        <f>J54+J56+J58</f>
        <v>86000</v>
      </c>
      <c r="K53" s="88">
        <f>K54+K56+K58</f>
        <v>21000</v>
      </c>
      <c r="L53" s="89">
        <f>L54+L56+L58</f>
        <v>21000</v>
      </c>
      <c r="M53" s="88">
        <f>M54+M56+M58</f>
        <v>21000</v>
      </c>
      <c r="N53" s="19">
        <f>K53+K153+K255</f>
        <v>29000</v>
      </c>
    </row>
    <row r="54" spans="1:14" s="18" customFormat="1" ht="32.1" customHeight="1" x14ac:dyDescent="0.25">
      <c r="A54" s="24"/>
      <c r="B54" s="35" t="s">
        <v>60</v>
      </c>
      <c r="C54" s="82">
        <v>301</v>
      </c>
      <c r="D54" s="83" t="s">
        <v>13</v>
      </c>
      <c r="E54" s="83" t="s">
        <v>15</v>
      </c>
      <c r="F54" s="84" t="s">
        <v>19</v>
      </c>
      <c r="G54" s="83" t="s">
        <v>61</v>
      </c>
      <c r="H54" s="85"/>
      <c r="I54" s="215">
        <f>I55</f>
        <v>65976</v>
      </c>
      <c r="J54" s="215">
        <f>J55</f>
        <v>40000</v>
      </c>
      <c r="K54" s="88">
        <f>K55</f>
        <v>10000</v>
      </c>
      <c r="L54" s="89">
        <f>L55</f>
        <v>10000</v>
      </c>
      <c r="M54" s="88">
        <f>M55</f>
        <v>10000</v>
      </c>
    </row>
    <row r="55" spans="1:14" s="18" customFormat="1" ht="20.100000000000001" customHeight="1" x14ac:dyDescent="0.25">
      <c r="A55" s="24"/>
      <c r="B55" s="35" t="s">
        <v>62</v>
      </c>
      <c r="C55" s="82">
        <v>301</v>
      </c>
      <c r="D55" s="83" t="s">
        <v>13</v>
      </c>
      <c r="E55" s="83" t="s">
        <v>15</v>
      </c>
      <c r="F55" s="84" t="s">
        <v>19</v>
      </c>
      <c r="G55" s="83" t="s">
        <v>61</v>
      </c>
      <c r="H55" s="85" t="s">
        <v>63</v>
      </c>
      <c r="I55" s="215">
        <v>65976</v>
      </c>
      <c r="J55" s="215">
        <v>40000</v>
      </c>
      <c r="K55" s="88">
        <v>10000</v>
      </c>
      <c r="L55" s="89">
        <v>10000</v>
      </c>
      <c r="M55" s="88">
        <v>10000</v>
      </c>
    </row>
    <row r="56" spans="1:14" s="18" customFormat="1" ht="34.5" customHeight="1" x14ac:dyDescent="0.25">
      <c r="A56" s="24"/>
      <c r="B56" s="35" t="s">
        <v>64</v>
      </c>
      <c r="C56" s="82">
        <v>301</v>
      </c>
      <c r="D56" s="83" t="s">
        <v>13</v>
      </c>
      <c r="E56" s="83" t="s">
        <v>15</v>
      </c>
      <c r="F56" s="84" t="s">
        <v>19</v>
      </c>
      <c r="G56" s="83" t="s">
        <v>65</v>
      </c>
      <c r="H56" s="85"/>
      <c r="I56" s="215">
        <f>I57</f>
        <v>1685</v>
      </c>
      <c r="J56" s="215">
        <f>J57</f>
        <v>1000</v>
      </c>
      <c r="K56" s="88">
        <f>K57</f>
        <v>1000</v>
      </c>
      <c r="L56" s="89">
        <f>L57</f>
        <v>1000</v>
      </c>
      <c r="M56" s="88">
        <f>M57</f>
        <v>1000</v>
      </c>
    </row>
    <row r="57" spans="1:14" s="18" customFormat="1" ht="20.100000000000001" customHeight="1" x14ac:dyDescent="0.25">
      <c r="A57" s="24"/>
      <c r="B57" s="35" t="s">
        <v>62</v>
      </c>
      <c r="C57" s="82">
        <v>301</v>
      </c>
      <c r="D57" s="83" t="s">
        <v>13</v>
      </c>
      <c r="E57" s="83" t="s">
        <v>15</v>
      </c>
      <c r="F57" s="84" t="s">
        <v>19</v>
      </c>
      <c r="G57" s="83" t="s">
        <v>65</v>
      </c>
      <c r="H57" s="85" t="s">
        <v>63</v>
      </c>
      <c r="I57" s="215">
        <v>1685</v>
      </c>
      <c r="J57" s="215">
        <v>1000</v>
      </c>
      <c r="K57" s="88">
        <v>1000</v>
      </c>
      <c r="L57" s="89">
        <v>1000</v>
      </c>
      <c r="M57" s="88">
        <v>1000</v>
      </c>
    </row>
    <row r="58" spans="1:14" s="18" customFormat="1" ht="20.100000000000001" customHeight="1" x14ac:dyDescent="0.25">
      <c r="A58" s="24"/>
      <c r="B58" s="36" t="s">
        <v>66</v>
      </c>
      <c r="C58" s="82">
        <v>301</v>
      </c>
      <c r="D58" s="83" t="s">
        <v>13</v>
      </c>
      <c r="E58" s="83" t="s">
        <v>15</v>
      </c>
      <c r="F58" s="84" t="s">
        <v>19</v>
      </c>
      <c r="G58" s="83" t="s">
        <v>67</v>
      </c>
      <c r="H58" s="85"/>
      <c r="I58" s="215">
        <f>I59</f>
        <v>16600.8</v>
      </c>
      <c r="J58" s="215">
        <f>J59</f>
        <v>45000</v>
      </c>
      <c r="K58" s="88">
        <f>K59</f>
        <v>10000</v>
      </c>
      <c r="L58" s="89">
        <f>L59</f>
        <v>10000</v>
      </c>
      <c r="M58" s="88">
        <f>M59</f>
        <v>10000</v>
      </c>
    </row>
    <row r="59" spans="1:14" s="18" customFormat="1" ht="51.75" customHeight="1" x14ac:dyDescent="0.25">
      <c r="A59" s="24"/>
      <c r="B59" s="35" t="s">
        <v>68</v>
      </c>
      <c r="C59" s="82">
        <v>301</v>
      </c>
      <c r="D59" s="83" t="s">
        <v>13</v>
      </c>
      <c r="E59" s="83" t="s">
        <v>15</v>
      </c>
      <c r="F59" s="84" t="s">
        <v>19</v>
      </c>
      <c r="G59" s="83" t="s">
        <v>67</v>
      </c>
      <c r="H59" s="85" t="s">
        <v>69</v>
      </c>
      <c r="I59" s="215">
        <v>16600.8</v>
      </c>
      <c r="J59" s="215">
        <v>45000</v>
      </c>
      <c r="K59" s="88">
        <v>10000</v>
      </c>
      <c r="L59" s="89">
        <v>10000</v>
      </c>
      <c r="M59" s="88">
        <v>10000</v>
      </c>
    </row>
    <row r="60" spans="1:14" s="18" customFormat="1" ht="5.25" customHeight="1" thickBot="1" x14ac:dyDescent="0.3">
      <c r="A60" s="47"/>
      <c r="B60" s="48"/>
      <c r="C60" s="90"/>
      <c r="D60" s="91"/>
      <c r="E60" s="91"/>
      <c r="F60" s="92"/>
      <c r="G60" s="91"/>
      <c r="H60" s="93"/>
      <c r="I60" s="216"/>
      <c r="J60" s="216"/>
      <c r="K60" s="94"/>
      <c r="L60" s="95"/>
      <c r="M60" s="94"/>
    </row>
    <row r="61" spans="1:14" s="18" customFormat="1" ht="22.5" customHeight="1" thickBot="1" x14ac:dyDescent="0.3">
      <c r="A61" s="45">
        <v>2</v>
      </c>
      <c r="B61" s="50" t="s">
        <v>70</v>
      </c>
      <c r="C61" s="73">
        <v>301</v>
      </c>
      <c r="D61" s="74" t="s">
        <v>13</v>
      </c>
      <c r="E61" s="74" t="s">
        <v>71</v>
      </c>
      <c r="F61" s="74"/>
      <c r="G61" s="74"/>
      <c r="H61" s="75"/>
      <c r="I61" s="217">
        <f>I64</f>
        <v>0</v>
      </c>
      <c r="J61" s="217">
        <f>J64</f>
        <v>5000</v>
      </c>
      <c r="K61" s="96">
        <f>K64</f>
        <v>5000</v>
      </c>
      <c r="L61" s="97">
        <f>L64</f>
        <v>5000</v>
      </c>
      <c r="M61" s="96">
        <f>M64</f>
        <v>150000</v>
      </c>
    </row>
    <row r="62" spans="1:14" s="18" customFormat="1" ht="37.5" customHeight="1" x14ac:dyDescent="0.25">
      <c r="A62" s="43"/>
      <c r="B62" s="49" t="s">
        <v>72</v>
      </c>
      <c r="C62" s="76">
        <v>301</v>
      </c>
      <c r="D62" s="98" t="s">
        <v>13</v>
      </c>
      <c r="E62" s="98" t="s">
        <v>71</v>
      </c>
      <c r="F62" s="99" t="s">
        <v>178</v>
      </c>
      <c r="G62" s="100"/>
      <c r="H62" s="101"/>
      <c r="I62" s="213">
        <f t="shared" ref="I62:M63" si="5">I63</f>
        <v>0</v>
      </c>
      <c r="J62" s="213">
        <f t="shared" si="5"/>
        <v>5000</v>
      </c>
      <c r="K62" s="80">
        <f t="shared" si="5"/>
        <v>5000</v>
      </c>
      <c r="L62" s="81">
        <f t="shared" si="5"/>
        <v>5000</v>
      </c>
      <c r="M62" s="80">
        <f t="shared" si="5"/>
        <v>150000</v>
      </c>
    </row>
    <row r="63" spans="1:14" s="18" customFormat="1" ht="21.75" customHeight="1" x14ac:dyDescent="0.25">
      <c r="A63" s="24"/>
      <c r="B63" s="35" t="s">
        <v>173</v>
      </c>
      <c r="C63" s="82">
        <v>301</v>
      </c>
      <c r="D63" s="83" t="s">
        <v>13</v>
      </c>
      <c r="E63" s="83" t="s">
        <v>71</v>
      </c>
      <c r="F63" s="102" t="s">
        <v>73</v>
      </c>
      <c r="G63" s="103"/>
      <c r="H63" s="104"/>
      <c r="I63" s="214">
        <f t="shared" si="5"/>
        <v>0</v>
      </c>
      <c r="J63" s="214">
        <f t="shared" si="5"/>
        <v>5000</v>
      </c>
      <c r="K63" s="86">
        <f t="shared" si="5"/>
        <v>5000</v>
      </c>
      <c r="L63" s="87">
        <f t="shared" si="5"/>
        <v>5000</v>
      </c>
      <c r="M63" s="86">
        <f t="shared" si="5"/>
        <v>150000</v>
      </c>
    </row>
    <row r="64" spans="1:14" s="18" customFormat="1" ht="49.5" customHeight="1" x14ac:dyDescent="0.25">
      <c r="A64" s="24"/>
      <c r="B64" s="35" t="s">
        <v>174</v>
      </c>
      <c r="C64" s="82">
        <v>301</v>
      </c>
      <c r="D64" s="83" t="s">
        <v>13</v>
      </c>
      <c r="E64" s="83" t="s">
        <v>71</v>
      </c>
      <c r="F64" s="84" t="s">
        <v>74</v>
      </c>
      <c r="G64" s="83"/>
      <c r="H64" s="85"/>
      <c r="I64" s="215">
        <f>I66</f>
        <v>0</v>
      </c>
      <c r="J64" s="215">
        <f>J66</f>
        <v>5000</v>
      </c>
      <c r="K64" s="88">
        <f>K66</f>
        <v>5000</v>
      </c>
      <c r="L64" s="89">
        <f>L66</f>
        <v>5000</v>
      </c>
      <c r="M64" s="88">
        <f>M66</f>
        <v>150000</v>
      </c>
    </row>
    <row r="65" spans="1:13" s="18" customFormat="1" ht="19.5" customHeight="1" x14ac:dyDescent="0.25">
      <c r="A65" s="24"/>
      <c r="B65" s="35" t="s">
        <v>175</v>
      </c>
      <c r="C65" s="82">
        <v>301</v>
      </c>
      <c r="D65" s="83" t="s">
        <v>13</v>
      </c>
      <c r="E65" s="83" t="s">
        <v>71</v>
      </c>
      <c r="F65" s="84" t="s">
        <v>74</v>
      </c>
      <c r="G65" s="83" t="s">
        <v>176</v>
      </c>
      <c r="H65" s="85"/>
      <c r="I65" s="215">
        <f>I66</f>
        <v>0</v>
      </c>
      <c r="J65" s="215">
        <f>J66</f>
        <v>5000</v>
      </c>
      <c r="K65" s="88">
        <f>K66</f>
        <v>5000</v>
      </c>
      <c r="L65" s="89">
        <f>L66</f>
        <v>5000</v>
      </c>
      <c r="M65" s="88">
        <f>M66</f>
        <v>150000</v>
      </c>
    </row>
    <row r="66" spans="1:13" s="18" customFormat="1" ht="21.75" customHeight="1" x14ac:dyDescent="0.25">
      <c r="A66" s="24"/>
      <c r="B66" s="35" t="s">
        <v>75</v>
      </c>
      <c r="C66" s="82">
        <v>301</v>
      </c>
      <c r="D66" s="83" t="s">
        <v>13</v>
      </c>
      <c r="E66" s="83" t="s">
        <v>71</v>
      </c>
      <c r="F66" s="84" t="s">
        <v>74</v>
      </c>
      <c r="G66" s="83" t="s">
        <v>76</v>
      </c>
      <c r="H66" s="85"/>
      <c r="I66" s="215">
        <f>I69</f>
        <v>0</v>
      </c>
      <c r="J66" s="215">
        <f>J69</f>
        <v>5000</v>
      </c>
      <c r="K66" s="88">
        <f>K69</f>
        <v>5000</v>
      </c>
      <c r="L66" s="89">
        <f>L69</f>
        <v>5000</v>
      </c>
      <c r="M66" s="88">
        <f>M69</f>
        <v>150000</v>
      </c>
    </row>
    <row r="67" spans="1:13" s="18" customFormat="1" ht="21.75" customHeight="1" x14ac:dyDescent="0.25">
      <c r="A67" s="24"/>
      <c r="B67" s="35" t="s">
        <v>21</v>
      </c>
      <c r="C67" s="82">
        <v>301</v>
      </c>
      <c r="D67" s="83" t="s">
        <v>13</v>
      </c>
      <c r="E67" s="83" t="s">
        <v>71</v>
      </c>
      <c r="F67" s="84" t="s">
        <v>74</v>
      </c>
      <c r="G67" s="83" t="s">
        <v>76</v>
      </c>
      <c r="H67" s="85" t="s">
        <v>23</v>
      </c>
      <c r="I67" s="215">
        <f>I69</f>
        <v>0</v>
      </c>
      <c r="J67" s="215">
        <f>J69</f>
        <v>5000</v>
      </c>
      <c r="K67" s="88">
        <f>K69</f>
        <v>5000</v>
      </c>
      <c r="L67" s="89">
        <f>L69</f>
        <v>5000</v>
      </c>
      <c r="M67" s="88">
        <f>M69</f>
        <v>150000</v>
      </c>
    </row>
    <row r="68" spans="1:13" s="18" customFormat="1" ht="20.25" customHeight="1" x14ac:dyDescent="0.25">
      <c r="A68" s="24"/>
      <c r="B68" s="35" t="s">
        <v>87</v>
      </c>
      <c r="C68" s="82">
        <v>301</v>
      </c>
      <c r="D68" s="83" t="s">
        <v>13</v>
      </c>
      <c r="E68" s="83" t="s">
        <v>71</v>
      </c>
      <c r="F68" s="84" t="s">
        <v>74</v>
      </c>
      <c r="G68" s="83" t="s">
        <v>76</v>
      </c>
      <c r="H68" s="85" t="s">
        <v>177</v>
      </c>
      <c r="I68" s="215">
        <f>I69</f>
        <v>0</v>
      </c>
      <c r="J68" s="215">
        <f>J69</f>
        <v>5000</v>
      </c>
      <c r="K68" s="88">
        <f>K69</f>
        <v>5000</v>
      </c>
      <c r="L68" s="89">
        <f>L69</f>
        <v>5000</v>
      </c>
      <c r="M68" s="88">
        <f>M69</f>
        <v>150000</v>
      </c>
    </row>
    <row r="69" spans="1:13" s="18" customFormat="1" ht="37.5" customHeight="1" x14ac:dyDescent="0.25">
      <c r="A69" s="24"/>
      <c r="B69" s="35" t="s">
        <v>77</v>
      </c>
      <c r="C69" s="82">
        <v>301</v>
      </c>
      <c r="D69" s="83" t="s">
        <v>13</v>
      </c>
      <c r="E69" s="83" t="s">
        <v>71</v>
      </c>
      <c r="F69" s="84" t="s">
        <v>74</v>
      </c>
      <c r="G69" s="83" t="s">
        <v>76</v>
      </c>
      <c r="H69" s="85" t="s">
        <v>78</v>
      </c>
      <c r="I69" s="215">
        <v>0</v>
      </c>
      <c r="J69" s="215">
        <v>5000</v>
      </c>
      <c r="K69" s="88">
        <v>5000</v>
      </c>
      <c r="L69" s="89">
        <v>5000</v>
      </c>
      <c r="M69" s="88">
        <v>150000</v>
      </c>
    </row>
    <row r="70" spans="1:13" s="18" customFormat="1" ht="5.25" customHeight="1" thickBot="1" x14ac:dyDescent="0.3">
      <c r="A70" s="47"/>
      <c r="B70" s="48"/>
      <c r="C70" s="90"/>
      <c r="D70" s="91"/>
      <c r="E70" s="91"/>
      <c r="F70" s="92"/>
      <c r="G70" s="91"/>
      <c r="H70" s="93"/>
      <c r="I70" s="216"/>
      <c r="J70" s="216"/>
      <c r="K70" s="94"/>
      <c r="L70" s="95"/>
      <c r="M70" s="94"/>
    </row>
    <row r="71" spans="1:13" s="18" customFormat="1" ht="21.95" customHeight="1" thickBot="1" x14ac:dyDescent="0.3">
      <c r="A71" s="45">
        <v>3</v>
      </c>
      <c r="B71" s="50" t="s">
        <v>79</v>
      </c>
      <c r="C71" s="73">
        <v>301</v>
      </c>
      <c r="D71" s="74" t="s">
        <v>13</v>
      </c>
      <c r="E71" s="74" t="s">
        <v>80</v>
      </c>
      <c r="F71" s="105"/>
      <c r="G71" s="74"/>
      <c r="H71" s="75"/>
      <c r="I71" s="212">
        <f t="shared" ref="I71:M76" si="6">I72</f>
        <v>0</v>
      </c>
      <c r="J71" s="212">
        <f t="shared" si="6"/>
        <v>10000</v>
      </c>
      <c r="K71" s="71">
        <f t="shared" si="6"/>
        <v>10000</v>
      </c>
      <c r="L71" s="72">
        <f t="shared" si="6"/>
        <v>10000</v>
      </c>
      <c r="M71" s="71">
        <f t="shared" si="6"/>
        <v>10000</v>
      </c>
    </row>
    <row r="72" spans="1:13" s="18" customFormat="1" ht="31.5" customHeight="1" x14ac:dyDescent="0.25">
      <c r="A72" s="43"/>
      <c r="B72" s="49" t="s">
        <v>72</v>
      </c>
      <c r="C72" s="76">
        <v>301</v>
      </c>
      <c r="D72" s="77" t="s">
        <v>13</v>
      </c>
      <c r="E72" s="77" t="s">
        <v>80</v>
      </c>
      <c r="F72" s="99" t="s">
        <v>178</v>
      </c>
      <c r="G72" s="98"/>
      <c r="H72" s="106"/>
      <c r="I72" s="213">
        <f t="shared" si="6"/>
        <v>0</v>
      </c>
      <c r="J72" s="213">
        <f t="shared" si="6"/>
        <v>10000</v>
      </c>
      <c r="K72" s="80">
        <f t="shared" si="6"/>
        <v>10000</v>
      </c>
      <c r="L72" s="81">
        <f t="shared" si="6"/>
        <v>10000</v>
      </c>
      <c r="M72" s="80">
        <f t="shared" si="6"/>
        <v>10000</v>
      </c>
    </row>
    <row r="73" spans="1:13" s="18" customFormat="1" ht="18" customHeight="1" x14ac:dyDescent="0.25">
      <c r="A73" s="24"/>
      <c r="B73" s="35" t="s">
        <v>173</v>
      </c>
      <c r="C73" s="82">
        <v>301</v>
      </c>
      <c r="D73" s="83" t="s">
        <v>13</v>
      </c>
      <c r="E73" s="83" t="s">
        <v>80</v>
      </c>
      <c r="F73" s="84" t="s">
        <v>82</v>
      </c>
      <c r="G73" s="83"/>
      <c r="H73" s="85"/>
      <c r="I73" s="214">
        <f t="shared" si="6"/>
        <v>0</v>
      </c>
      <c r="J73" s="214">
        <f t="shared" si="6"/>
        <v>10000</v>
      </c>
      <c r="K73" s="86">
        <f t="shared" si="6"/>
        <v>10000</v>
      </c>
      <c r="L73" s="87">
        <f t="shared" si="6"/>
        <v>10000</v>
      </c>
      <c r="M73" s="86">
        <f t="shared" si="6"/>
        <v>10000</v>
      </c>
    </row>
    <row r="74" spans="1:13" s="18" customFormat="1" ht="17.100000000000001" customHeight="1" x14ac:dyDescent="0.25">
      <c r="A74" s="24"/>
      <c r="B74" s="35" t="s">
        <v>81</v>
      </c>
      <c r="C74" s="82">
        <v>301</v>
      </c>
      <c r="D74" s="83" t="s">
        <v>13</v>
      </c>
      <c r="E74" s="83" t="s">
        <v>80</v>
      </c>
      <c r="F74" s="84" t="s">
        <v>85</v>
      </c>
      <c r="G74" s="83"/>
      <c r="H74" s="85"/>
      <c r="I74" s="214">
        <f t="shared" si="6"/>
        <v>0</v>
      </c>
      <c r="J74" s="214">
        <f t="shared" si="6"/>
        <v>10000</v>
      </c>
      <c r="K74" s="86">
        <f>K75</f>
        <v>10000</v>
      </c>
      <c r="L74" s="87">
        <f>L76</f>
        <v>10000</v>
      </c>
      <c r="M74" s="86">
        <f>M76</f>
        <v>10000</v>
      </c>
    </row>
    <row r="75" spans="1:13" s="18" customFormat="1" ht="17.100000000000001" customHeight="1" x14ac:dyDescent="0.25">
      <c r="A75" s="24"/>
      <c r="B75" s="35" t="s">
        <v>175</v>
      </c>
      <c r="C75" s="82">
        <v>301</v>
      </c>
      <c r="D75" s="107" t="s">
        <v>84</v>
      </c>
      <c r="E75" s="107" t="s">
        <v>80</v>
      </c>
      <c r="F75" s="84" t="s">
        <v>85</v>
      </c>
      <c r="G75" s="83" t="s">
        <v>176</v>
      </c>
      <c r="H75" s="85"/>
      <c r="I75" s="214">
        <f t="shared" si="6"/>
        <v>0</v>
      </c>
      <c r="J75" s="214">
        <f t="shared" si="6"/>
        <v>10000</v>
      </c>
      <c r="K75" s="86">
        <f>K76</f>
        <v>10000</v>
      </c>
      <c r="L75" s="87">
        <f>L76</f>
        <v>10000</v>
      </c>
      <c r="M75" s="86">
        <f>M76</f>
        <v>10000</v>
      </c>
    </row>
    <row r="76" spans="1:13" s="18" customFormat="1" ht="17.100000000000001" customHeight="1" x14ac:dyDescent="0.25">
      <c r="A76" s="24"/>
      <c r="B76" s="35" t="s">
        <v>83</v>
      </c>
      <c r="C76" s="82">
        <v>301</v>
      </c>
      <c r="D76" s="107" t="s">
        <v>84</v>
      </c>
      <c r="E76" s="107" t="s">
        <v>80</v>
      </c>
      <c r="F76" s="84" t="s">
        <v>85</v>
      </c>
      <c r="G76" s="108" t="s">
        <v>86</v>
      </c>
      <c r="H76" s="85"/>
      <c r="I76" s="214">
        <f t="shared" si="6"/>
        <v>0</v>
      </c>
      <c r="J76" s="214">
        <f t="shared" si="6"/>
        <v>10000</v>
      </c>
      <c r="K76" s="86">
        <f>K77</f>
        <v>10000</v>
      </c>
      <c r="L76" s="87">
        <f>L77</f>
        <v>10000</v>
      </c>
      <c r="M76" s="86">
        <f>M77</f>
        <v>10000</v>
      </c>
    </row>
    <row r="77" spans="1:13" s="18" customFormat="1" ht="17.100000000000001" customHeight="1" x14ac:dyDescent="0.25">
      <c r="A77" s="24"/>
      <c r="B77" s="35" t="s">
        <v>21</v>
      </c>
      <c r="C77" s="82">
        <v>301</v>
      </c>
      <c r="D77" s="107" t="s">
        <v>84</v>
      </c>
      <c r="E77" s="107" t="s">
        <v>80</v>
      </c>
      <c r="F77" s="84" t="s">
        <v>85</v>
      </c>
      <c r="G77" s="108" t="s">
        <v>86</v>
      </c>
      <c r="H77" s="85" t="s">
        <v>23</v>
      </c>
      <c r="I77" s="214">
        <v>0</v>
      </c>
      <c r="J77" s="214">
        <v>10000</v>
      </c>
      <c r="K77" s="86">
        <v>10000</v>
      </c>
      <c r="L77" s="87">
        <v>10000</v>
      </c>
      <c r="M77" s="86">
        <v>10000</v>
      </c>
    </row>
    <row r="78" spans="1:13" s="18" customFormat="1" ht="8.25" customHeight="1" thickBot="1" x14ac:dyDescent="0.3">
      <c r="A78" s="47"/>
      <c r="B78" s="48"/>
      <c r="C78" s="90"/>
      <c r="D78" s="109"/>
      <c r="E78" s="109"/>
      <c r="F78" s="92"/>
      <c r="G78" s="110"/>
      <c r="H78" s="93"/>
      <c r="I78" s="218"/>
      <c r="J78" s="218"/>
      <c r="K78" s="111"/>
      <c r="L78" s="112"/>
      <c r="M78" s="111"/>
    </row>
    <row r="79" spans="1:13" s="18" customFormat="1" ht="20.25" customHeight="1" thickBot="1" x14ac:dyDescent="0.3">
      <c r="A79" s="45">
        <v>4</v>
      </c>
      <c r="B79" s="51" t="s">
        <v>201</v>
      </c>
      <c r="C79" s="73">
        <v>301</v>
      </c>
      <c r="D79" s="113" t="s">
        <v>13</v>
      </c>
      <c r="E79" s="113" t="s">
        <v>202</v>
      </c>
      <c r="F79" s="105"/>
      <c r="G79" s="114"/>
      <c r="H79" s="75"/>
      <c r="I79" s="212">
        <f t="shared" ref="I79:M84" si="7">I80</f>
        <v>0</v>
      </c>
      <c r="J79" s="212">
        <f t="shared" si="7"/>
        <v>5732</v>
      </c>
      <c r="K79" s="71">
        <f t="shared" si="7"/>
        <v>1450</v>
      </c>
      <c r="L79" s="72">
        <f t="shared" si="7"/>
        <v>1450</v>
      </c>
      <c r="M79" s="71">
        <f t="shared" si="7"/>
        <v>1450</v>
      </c>
    </row>
    <row r="80" spans="1:13" s="18" customFormat="1" ht="78" customHeight="1" x14ac:dyDescent="0.25">
      <c r="A80" s="43"/>
      <c r="B80" s="49" t="s">
        <v>203</v>
      </c>
      <c r="C80" s="76">
        <v>301</v>
      </c>
      <c r="D80" s="115" t="s">
        <v>13</v>
      </c>
      <c r="E80" s="115" t="s">
        <v>202</v>
      </c>
      <c r="F80" s="78" t="s">
        <v>204</v>
      </c>
      <c r="G80" s="116"/>
      <c r="H80" s="79"/>
      <c r="I80" s="213">
        <f t="shared" si="7"/>
        <v>0</v>
      </c>
      <c r="J80" s="213">
        <f t="shared" si="7"/>
        <v>5732</v>
      </c>
      <c r="K80" s="80">
        <f t="shared" si="7"/>
        <v>1450</v>
      </c>
      <c r="L80" s="81">
        <f t="shared" si="7"/>
        <v>1450</v>
      </c>
      <c r="M80" s="80">
        <f t="shared" si="7"/>
        <v>1450</v>
      </c>
    </row>
    <row r="81" spans="1:13" s="18" customFormat="1" ht="17.100000000000001" customHeight="1" x14ac:dyDescent="0.25">
      <c r="A81" s="24"/>
      <c r="B81" s="33" t="s">
        <v>18</v>
      </c>
      <c r="C81" s="82">
        <v>301</v>
      </c>
      <c r="D81" s="107" t="s">
        <v>13</v>
      </c>
      <c r="E81" s="107" t="s">
        <v>202</v>
      </c>
      <c r="F81" s="84" t="s">
        <v>17</v>
      </c>
      <c r="G81" s="108"/>
      <c r="H81" s="85"/>
      <c r="I81" s="214">
        <f t="shared" si="7"/>
        <v>0</v>
      </c>
      <c r="J81" s="214">
        <f t="shared" si="7"/>
        <v>5732</v>
      </c>
      <c r="K81" s="86">
        <f t="shared" si="7"/>
        <v>1450</v>
      </c>
      <c r="L81" s="87">
        <f t="shared" si="7"/>
        <v>1450</v>
      </c>
      <c r="M81" s="86">
        <f t="shared" si="7"/>
        <v>1450</v>
      </c>
    </row>
    <row r="82" spans="1:13" s="18" customFormat="1" ht="60.75" customHeight="1" x14ac:dyDescent="0.25">
      <c r="A82" s="24"/>
      <c r="B82" s="34" t="s">
        <v>14</v>
      </c>
      <c r="C82" s="82">
        <v>301</v>
      </c>
      <c r="D82" s="107" t="s">
        <v>13</v>
      </c>
      <c r="E82" s="107" t="s">
        <v>202</v>
      </c>
      <c r="F82" s="84" t="s">
        <v>19</v>
      </c>
      <c r="G82" s="108"/>
      <c r="H82" s="85"/>
      <c r="I82" s="214">
        <f t="shared" si="7"/>
        <v>0</v>
      </c>
      <c r="J82" s="214">
        <f t="shared" si="7"/>
        <v>5732</v>
      </c>
      <c r="K82" s="86">
        <f t="shared" si="7"/>
        <v>1450</v>
      </c>
      <c r="L82" s="87">
        <f t="shared" si="7"/>
        <v>1450</v>
      </c>
      <c r="M82" s="86">
        <f t="shared" si="7"/>
        <v>1450</v>
      </c>
    </row>
    <row r="83" spans="1:13" s="18" customFormat="1" ht="17.100000000000001" customHeight="1" x14ac:dyDescent="0.25">
      <c r="A83" s="24"/>
      <c r="B83" s="35" t="s">
        <v>58</v>
      </c>
      <c r="C83" s="82">
        <v>301</v>
      </c>
      <c r="D83" s="107" t="s">
        <v>13</v>
      </c>
      <c r="E83" s="107" t="s">
        <v>202</v>
      </c>
      <c r="F83" s="84" t="s">
        <v>19</v>
      </c>
      <c r="G83" s="108" t="s">
        <v>59</v>
      </c>
      <c r="H83" s="85"/>
      <c r="I83" s="214">
        <f t="shared" si="7"/>
        <v>0</v>
      </c>
      <c r="J83" s="214">
        <f t="shared" si="7"/>
        <v>5732</v>
      </c>
      <c r="K83" s="86">
        <f t="shared" si="7"/>
        <v>1450</v>
      </c>
      <c r="L83" s="87">
        <f t="shared" si="7"/>
        <v>1450</v>
      </c>
      <c r="M83" s="86">
        <f t="shared" si="7"/>
        <v>1450</v>
      </c>
    </row>
    <row r="84" spans="1:13" s="18" customFormat="1" ht="17.100000000000001" customHeight="1" x14ac:dyDescent="0.25">
      <c r="A84" s="24"/>
      <c r="B84" s="36" t="s">
        <v>66</v>
      </c>
      <c r="C84" s="82">
        <v>301</v>
      </c>
      <c r="D84" s="107" t="s">
        <v>13</v>
      </c>
      <c r="E84" s="107" t="s">
        <v>202</v>
      </c>
      <c r="F84" s="84" t="s">
        <v>19</v>
      </c>
      <c r="G84" s="108" t="s">
        <v>67</v>
      </c>
      <c r="H84" s="85"/>
      <c r="I84" s="214">
        <f t="shared" si="7"/>
        <v>0</v>
      </c>
      <c r="J84" s="214">
        <f t="shared" si="7"/>
        <v>5732</v>
      </c>
      <c r="K84" s="86">
        <f t="shared" si="7"/>
        <v>1450</v>
      </c>
      <c r="L84" s="87">
        <f t="shared" si="7"/>
        <v>1450</v>
      </c>
      <c r="M84" s="86">
        <f t="shared" si="7"/>
        <v>1450</v>
      </c>
    </row>
    <row r="85" spans="1:13" s="18" customFormat="1" ht="31.5" customHeight="1" x14ac:dyDescent="0.25">
      <c r="A85" s="24"/>
      <c r="B85" s="35" t="s">
        <v>77</v>
      </c>
      <c r="C85" s="82">
        <v>301</v>
      </c>
      <c r="D85" s="107" t="s">
        <v>13</v>
      </c>
      <c r="E85" s="107" t="s">
        <v>202</v>
      </c>
      <c r="F85" s="84" t="s">
        <v>19</v>
      </c>
      <c r="G85" s="108" t="s">
        <v>67</v>
      </c>
      <c r="H85" s="85" t="s">
        <v>78</v>
      </c>
      <c r="I85" s="214">
        <v>0</v>
      </c>
      <c r="J85" s="214">
        <v>5732</v>
      </c>
      <c r="K85" s="86">
        <v>1450</v>
      </c>
      <c r="L85" s="87">
        <v>1450</v>
      </c>
      <c r="M85" s="86">
        <v>1450</v>
      </c>
    </row>
    <row r="86" spans="1:13" s="18" customFormat="1" ht="6.75" customHeight="1" thickBot="1" x14ac:dyDescent="0.3">
      <c r="A86" s="47"/>
      <c r="B86" s="48"/>
      <c r="C86" s="90"/>
      <c r="D86" s="109"/>
      <c r="E86" s="109"/>
      <c r="F86" s="92"/>
      <c r="G86" s="110"/>
      <c r="H86" s="117"/>
      <c r="I86" s="219"/>
      <c r="J86" s="219"/>
      <c r="K86" s="118"/>
      <c r="L86" s="119"/>
      <c r="M86" s="118"/>
    </row>
    <row r="87" spans="1:13" s="18" customFormat="1" ht="40.5" customHeight="1" thickBot="1" x14ac:dyDescent="0.3">
      <c r="A87" s="45">
        <v>5</v>
      </c>
      <c r="B87" s="46" t="s">
        <v>88</v>
      </c>
      <c r="C87" s="73">
        <v>301</v>
      </c>
      <c r="D87" s="120" t="s">
        <v>89</v>
      </c>
      <c r="E87" s="120" t="s">
        <v>90</v>
      </c>
      <c r="F87" s="121"/>
      <c r="G87" s="120"/>
      <c r="H87" s="122"/>
      <c r="I87" s="212">
        <f>I88</f>
        <v>95200</v>
      </c>
      <c r="J87" s="212">
        <f>J88</f>
        <v>102900</v>
      </c>
      <c r="K87" s="71">
        <f>K88</f>
        <v>117500</v>
      </c>
      <c r="L87" s="72">
        <f>L88</f>
        <v>122700</v>
      </c>
      <c r="M87" s="71">
        <f>M88</f>
        <v>127000</v>
      </c>
    </row>
    <row r="88" spans="1:13" s="18" customFormat="1" ht="28.5" customHeight="1" x14ac:dyDescent="0.25">
      <c r="A88" s="43"/>
      <c r="B88" s="44" t="s">
        <v>72</v>
      </c>
      <c r="C88" s="76">
        <v>301</v>
      </c>
      <c r="D88" s="115" t="s">
        <v>89</v>
      </c>
      <c r="E88" s="115" t="s">
        <v>90</v>
      </c>
      <c r="F88" s="123" t="s">
        <v>179</v>
      </c>
      <c r="G88" s="116"/>
      <c r="H88" s="79"/>
      <c r="I88" s="213">
        <f>I90</f>
        <v>95200</v>
      </c>
      <c r="J88" s="213">
        <f>J90</f>
        <v>102900</v>
      </c>
      <c r="K88" s="80">
        <f>K90</f>
        <v>117500</v>
      </c>
      <c r="L88" s="81">
        <f>L90</f>
        <v>122700</v>
      </c>
      <c r="M88" s="80">
        <f>M90</f>
        <v>127000</v>
      </c>
    </row>
    <row r="89" spans="1:13" s="18" customFormat="1" ht="18.95" customHeight="1" x14ac:dyDescent="0.25">
      <c r="A89" s="24"/>
      <c r="B89" s="33" t="s">
        <v>18</v>
      </c>
      <c r="C89" s="82">
        <v>301</v>
      </c>
      <c r="D89" s="107" t="s">
        <v>89</v>
      </c>
      <c r="E89" s="107" t="s">
        <v>90</v>
      </c>
      <c r="F89" s="124" t="s">
        <v>82</v>
      </c>
      <c r="G89" s="108"/>
      <c r="H89" s="85"/>
      <c r="I89" s="214">
        <f>I90</f>
        <v>95200</v>
      </c>
      <c r="J89" s="214">
        <f>J90</f>
        <v>102900</v>
      </c>
      <c r="K89" s="86">
        <f>K90</f>
        <v>117500</v>
      </c>
      <c r="L89" s="87">
        <f>L90</f>
        <v>122700</v>
      </c>
      <c r="M89" s="86">
        <f>M90</f>
        <v>127000</v>
      </c>
    </row>
    <row r="90" spans="1:13" s="18" customFormat="1" ht="43.5" customHeight="1" x14ac:dyDescent="0.25">
      <c r="A90" s="24"/>
      <c r="B90" s="33" t="s">
        <v>91</v>
      </c>
      <c r="C90" s="82">
        <v>301</v>
      </c>
      <c r="D90" s="107" t="s">
        <v>89</v>
      </c>
      <c r="E90" s="107" t="s">
        <v>90</v>
      </c>
      <c r="F90" s="124" t="s">
        <v>92</v>
      </c>
      <c r="G90" s="108"/>
      <c r="H90" s="85"/>
      <c r="I90" s="214">
        <f>I91+I101</f>
        <v>95200</v>
      </c>
      <c r="J90" s="214">
        <f>J91+J101</f>
        <v>102900</v>
      </c>
      <c r="K90" s="86">
        <f>K91+K101</f>
        <v>117500</v>
      </c>
      <c r="L90" s="87">
        <f>L91+L101</f>
        <v>122700</v>
      </c>
      <c r="M90" s="86">
        <f>M91+M101</f>
        <v>127000</v>
      </c>
    </row>
    <row r="91" spans="1:13" s="18" customFormat="1" ht="36" customHeight="1" x14ac:dyDescent="0.25">
      <c r="A91" s="24"/>
      <c r="B91" s="35" t="s">
        <v>20</v>
      </c>
      <c r="C91" s="82">
        <v>301</v>
      </c>
      <c r="D91" s="107" t="s">
        <v>89</v>
      </c>
      <c r="E91" s="107" t="s">
        <v>90</v>
      </c>
      <c r="F91" s="124" t="s">
        <v>92</v>
      </c>
      <c r="G91" s="108" t="s">
        <v>22</v>
      </c>
      <c r="H91" s="85"/>
      <c r="I91" s="214">
        <f>I92</f>
        <v>84200</v>
      </c>
      <c r="J91" s="214">
        <f>J92</f>
        <v>84200</v>
      </c>
      <c r="K91" s="86">
        <f>K92</f>
        <v>101500</v>
      </c>
      <c r="L91" s="87">
        <f>L92</f>
        <v>101500</v>
      </c>
      <c r="M91" s="86">
        <f>M92</f>
        <v>101500</v>
      </c>
    </row>
    <row r="92" spans="1:13" s="18" customFormat="1" ht="30" customHeight="1" x14ac:dyDescent="0.25">
      <c r="A92" s="24"/>
      <c r="B92" s="35" t="s">
        <v>161</v>
      </c>
      <c r="C92" s="82">
        <v>301</v>
      </c>
      <c r="D92" s="107" t="s">
        <v>89</v>
      </c>
      <c r="E92" s="107" t="s">
        <v>90</v>
      </c>
      <c r="F92" s="124" t="s">
        <v>92</v>
      </c>
      <c r="G92" s="108" t="s">
        <v>25</v>
      </c>
      <c r="H92" s="85"/>
      <c r="I92" s="214">
        <f>I93+I97</f>
        <v>84200</v>
      </c>
      <c r="J92" s="214">
        <f>J93+J97</f>
        <v>84200</v>
      </c>
      <c r="K92" s="86">
        <f>K93+K97</f>
        <v>101500</v>
      </c>
      <c r="L92" s="87">
        <f>L93+L97</f>
        <v>101500</v>
      </c>
      <c r="M92" s="86">
        <f>M93+M97</f>
        <v>101500</v>
      </c>
    </row>
    <row r="93" spans="1:13" s="18" customFormat="1" ht="30" customHeight="1" x14ac:dyDescent="0.25">
      <c r="A93" s="24"/>
      <c r="B93" s="35" t="s">
        <v>180</v>
      </c>
      <c r="C93" s="82">
        <v>301</v>
      </c>
      <c r="D93" s="107" t="s">
        <v>89</v>
      </c>
      <c r="E93" s="107" t="s">
        <v>90</v>
      </c>
      <c r="F93" s="124" t="s">
        <v>92</v>
      </c>
      <c r="G93" s="108" t="s">
        <v>29</v>
      </c>
      <c r="H93" s="85"/>
      <c r="I93" s="214">
        <f>I94</f>
        <v>64599.72</v>
      </c>
      <c r="J93" s="214">
        <f>J94</f>
        <v>64600</v>
      </c>
      <c r="K93" s="86">
        <f>K94</f>
        <v>78000</v>
      </c>
      <c r="L93" s="87">
        <f>L94</f>
        <v>78000</v>
      </c>
      <c r="M93" s="86">
        <f>M94</f>
        <v>78000</v>
      </c>
    </row>
    <row r="94" spans="1:13" s="18" customFormat="1" ht="20.25" customHeight="1" x14ac:dyDescent="0.25">
      <c r="A94" s="24"/>
      <c r="B94" s="35" t="s">
        <v>21</v>
      </c>
      <c r="C94" s="82">
        <v>301</v>
      </c>
      <c r="D94" s="107" t="s">
        <v>89</v>
      </c>
      <c r="E94" s="107" t="s">
        <v>90</v>
      </c>
      <c r="F94" s="124" t="s">
        <v>92</v>
      </c>
      <c r="G94" s="108" t="s">
        <v>29</v>
      </c>
      <c r="H94" s="125">
        <v>200</v>
      </c>
      <c r="I94" s="215">
        <f t="shared" ref="I94:M95" si="8">I95</f>
        <v>64599.72</v>
      </c>
      <c r="J94" s="215">
        <f t="shared" si="8"/>
        <v>64600</v>
      </c>
      <c r="K94" s="88">
        <f t="shared" si="8"/>
        <v>78000</v>
      </c>
      <c r="L94" s="89">
        <f t="shared" si="8"/>
        <v>78000</v>
      </c>
      <c r="M94" s="88">
        <f t="shared" si="8"/>
        <v>78000</v>
      </c>
    </row>
    <row r="95" spans="1:13" s="18" customFormat="1" ht="35.25" customHeight="1" x14ac:dyDescent="0.25">
      <c r="A95" s="24"/>
      <c r="B95" s="34" t="s">
        <v>24</v>
      </c>
      <c r="C95" s="82">
        <v>301</v>
      </c>
      <c r="D95" s="107" t="s">
        <v>89</v>
      </c>
      <c r="E95" s="107" t="s">
        <v>90</v>
      </c>
      <c r="F95" s="124" t="s">
        <v>92</v>
      </c>
      <c r="G95" s="108" t="s">
        <v>29</v>
      </c>
      <c r="H95" s="125">
        <v>210</v>
      </c>
      <c r="I95" s="215">
        <f t="shared" si="8"/>
        <v>64599.72</v>
      </c>
      <c r="J95" s="215">
        <f t="shared" si="8"/>
        <v>64600</v>
      </c>
      <c r="K95" s="88">
        <f>K96</f>
        <v>78000</v>
      </c>
      <c r="L95" s="89">
        <f t="shared" si="8"/>
        <v>78000</v>
      </c>
      <c r="M95" s="88">
        <f t="shared" si="8"/>
        <v>78000</v>
      </c>
    </row>
    <row r="96" spans="1:13" s="18" customFormat="1" ht="18" customHeight="1" x14ac:dyDescent="0.25">
      <c r="A96" s="24"/>
      <c r="B96" s="34" t="s">
        <v>93</v>
      </c>
      <c r="C96" s="82">
        <v>301</v>
      </c>
      <c r="D96" s="107" t="s">
        <v>89</v>
      </c>
      <c r="E96" s="107" t="s">
        <v>90</v>
      </c>
      <c r="F96" s="124" t="s">
        <v>92</v>
      </c>
      <c r="G96" s="108" t="s">
        <v>29</v>
      </c>
      <c r="H96" s="125">
        <v>211</v>
      </c>
      <c r="I96" s="215">
        <v>64599.72</v>
      </c>
      <c r="J96" s="215">
        <v>64600</v>
      </c>
      <c r="K96" s="88">
        <v>78000</v>
      </c>
      <c r="L96" s="89">
        <v>78000</v>
      </c>
      <c r="M96" s="88">
        <v>78000</v>
      </c>
    </row>
    <row r="97" spans="1:13" s="18" customFormat="1" ht="62.25" customHeight="1" x14ac:dyDescent="0.25">
      <c r="A97" s="24"/>
      <c r="B97" s="34" t="s">
        <v>164</v>
      </c>
      <c r="C97" s="82">
        <v>301</v>
      </c>
      <c r="D97" s="107" t="s">
        <v>89</v>
      </c>
      <c r="E97" s="107" t="s">
        <v>90</v>
      </c>
      <c r="F97" s="124" t="s">
        <v>92</v>
      </c>
      <c r="G97" s="108" t="s">
        <v>32</v>
      </c>
      <c r="H97" s="125"/>
      <c r="I97" s="215">
        <f t="shared" ref="I97:J99" si="9">I98</f>
        <v>19600.28</v>
      </c>
      <c r="J97" s="215">
        <f t="shared" si="9"/>
        <v>19600</v>
      </c>
      <c r="K97" s="88">
        <f>K98</f>
        <v>23500</v>
      </c>
      <c r="L97" s="89">
        <f t="shared" ref="L97:M99" si="10">L98</f>
        <v>23500</v>
      </c>
      <c r="M97" s="88">
        <f t="shared" si="10"/>
        <v>23500</v>
      </c>
    </row>
    <row r="98" spans="1:13" s="18" customFormat="1" ht="22.5" customHeight="1" x14ac:dyDescent="0.25">
      <c r="A98" s="24"/>
      <c r="B98" s="34" t="s">
        <v>21</v>
      </c>
      <c r="C98" s="82">
        <v>301</v>
      </c>
      <c r="D98" s="107" t="s">
        <v>89</v>
      </c>
      <c r="E98" s="107" t="s">
        <v>90</v>
      </c>
      <c r="F98" s="124" t="s">
        <v>92</v>
      </c>
      <c r="G98" s="108" t="s">
        <v>32</v>
      </c>
      <c r="H98" s="125">
        <v>200</v>
      </c>
      <c r="I98" s="215">
        <f t="shared" si="9"/>
        <v>19600.28</v>
      </c>
      <c r="J98" s="215">
        <f t="shared" si="9"/>
        <v>19600</v>
      </c>
      <c r="K98" s="88">
        <f>K99</f>
        <v>23500</v>
      </c>
      <c r="L98" s="89">
        <f t="shared" si="10"/>
        <v>23500</v>
      </c>
      <c r="M98" s="88">
        <f t="shared" si="10"/>
        <v>23500</v>
      </c>
    </row>
    <row r="99" spans="1:13" s="18" customFormat="1" ht="30.75" customHeight="1" x14ac:dyDescent="0.25">
      <c r="A99" s="24"/>
      <c r="B99" s="34" t="s">
        <v>24</v>
      </c>
      <c r="C99" s="82">
        <v>301</v>
      </c>
      <c r="D99" s="107" t="s">
        <v>89</v>
      </c>
      <c r="E99" s="107" t="s">
        <v>90</v>
      </c>
      <c r="F99" s="124" t="s">
        <v>92</v>
      </c>
      <c r="G99" s="108" t="s">
        <v>32</v>
      </c>
      <c r="H99" s="125">
        <v>210</v>
      </c>
      <c r="I99" s="215">
        <f t="shared" si="9"/>
        <v>19600.28</v>
      </c>
      <c r="J99" s="215">
        <f t="shared" si="9"/>
        <v>19600</v>
      </c>
      <c r="K99" s="88">
        <f>K100</f>
        <v>23500</v>
      </c>
      <c r="L99" s="89">
        <f t="shared" si="10"/>
        <v>23500</v>
      </c>
      <c r="M99" s="88">
        <f t="shared" si="10"/>
        <v>23500</v>
      </c>
    </row>
    <row r="100" spans="1:13" s="18" customFormat="1" ht="32.25" customHeight="1" x14ac:dyDescent="0.25">
      <c r="A100" s="24"/>
      <c r="B100" s="34" t="s">
        <v>24</v>
      </c>
      <c r="C100" s="82">
        <v>301</v>
      </c>
      <c r="D100" s="107" t="s">
        <v>89</v>
      </c>
      <c r="E100" s="107" t="s">
        <v>90</v>
      </c>
      <c r="F100" s="124" t="s">
        <v>92</v>
      </c>
      <c r="G100" s="108" t="s">
        <v>32</v>
      </c>
      <c r="H100" s="125">
        <v>213</v>
      </c>
      <c r="I100" s="215">
        <v>19600.28</v>
      </c>
      <c r="J100" s="215">
        <v>19600</v>
      </c>
      <c r="K100" s="88">
        <v>23500</v>
      </c>
      <c r="L100" s="89">
        <v>23500</v>
      </c>
      <c r="M100" s="88">
        <v>23500</v>
      </c>
    </row>
    <row r="101" spans="1:13" s="18" customFormat="1" ht="51.75" customHeight="1" x14ac:dyDescent="0.25">
      <c r="A101" s="24"/>
      <c r="B101" s="34" t="s">
        <v>165</v>
      </c>
      <c r="C101" s="82">
        <v>301</v>
      </c>
      <c r="D101" s="107" t="s">
        <v>89</v>
      </c>
      <c r="E101" s="107" t="s">
        <v>90</v>
      </c>
      <c r="F101" s="124" t="s">
        <v>92</v>
      </c>
      <c r="G101" s="108" t="s">
        <v>23</v>
      </c>
      <c r="H101" s="125"/>
      <c r="I101" s="215">
        <f t="shared" ref="I101:M102" si="11">I102</f>
        <v>11000</v>
      </c>
      <c r="J101" s="215">
        <f t="shared" si="11"/>
        <v>18700</v>
      </c>
      <c r="K101" s="88">
        <f t="shared" si="11"/>
        <v>16000</v>
      </c>
      <c r="L101" s="89">
        <f t="shared" si="11"/>
        <v>21200</v>
      </c>
      <c r="M101" s="88">
        <f t="shared" si="11"/>
        <v>25500</v>
      </c>
    </row>
    <row r="102" spans="1:13" s="18" customFormat="1" ht="34.5" customHeight="1" x14ac:dyDescent="0.25">
      <c r="A102" s="24"/>
      <c r="B102" s="35" t="s">
        <v>34</v>
      </c>
      <c r="C102" s="82">
        <v>301</v>
      </c>
      <c r="D102" s="107" t="s">
        <v>89</v>
      </c>
      <c r="E102" s="107" t="s">
        <v>90</v>
      </c>
      <c r="F102" s="124" t="s">
        <v>92</v>
      </c>
      <c r="G102" s="108" t="s">
        <v>35</v>
      </c>
      <c r="H102" s="126"/>
      <c r="I102" s="215">
        <f t="shared" si="11"/>
        <v>11000</v>
      </c>
      <c r="J102" s="215">
        <f t="shared" si="11"/>
        <v>18700</v>
      </c>
      <c r="K102" s="88">
        <f t="shared" si="11"/>
        <v>16000</v>
      </c>
      <c r="L102" s="89">
        <f t="shared" si="11"/>
        <v>21200</v>
      </c>
      <c r="M102" s="88">
        <f t="shared" si="11"/>
        <v>25500</v>
      </c>
    </row>
    <row r="103" spans="1:13" s="18" customFormat="1" ht="35.1" customHeight="1" x14ac:dyDescent="0.25">
      <c r="A103" s="24"/>
      <c r="B103" s="35" t="s">
        <v>38</v>
      </c>
      <c r="C103" s="82">
        <v>301</v>
      </c>
      <c r="D103" s="107" t="s">
        <v>89</v>
      </c>
      <c r="E103" s="107" t="s">
        <v>90</v>
      </c>
      <c r="F103" s="124" t="s">
        <v>92</v>
      </c>
      <c r="G103" s="108" t="s">
        <v>39</v>
      </c>
      <c r="H103" s="126"/>
      <c r="I103" s="215">
        <f>I107+I104</f>
        <v>11000</v>
      </c>
      <c r="J103" s="215">
        <f>J107+J104</f>
        <v>18700</v>
      </c>
      <c r="K103" s="88">
        <f>K107+K104</f>
        <v>16000</v>
      </c>
      <c r="L103" s="89">
        <f>L107+L104</f>
        <v>21200</v>
      </c>
      <c r="M103" s="88">
        <f>M107+M104</f>
        <v>25500</v>
      </c>
    </row>
    <row r="104" spans="1:13" s="18" customFormat="1" ht="20.25" customHeight="1" x14ac:dyDescent="0.25">
      <c r="A104" s="24"/>
      <c r="B104" s="35" t="s">
        <v>21</v>
      </c>
      <c r="C104" s="82">
        <v>301</v>
      </c>
      <c r="D104" s="107" t="s">
        <v>89</v>
      </c>
      <c r="E104" s="107" t="s">
        <v>90</v>
      </c>
      <c r="F104" s="124" t="s">
        <v>92</v>
      </c>
      <c r="G104" s="83" t="s">
        <v>39</v>
      </c>
      <c r="H104" s="85" t="s">
        <v>23</v>
      </c>
      <c r="I104" s="215">
        <f t="shared" ref="I104:M105" si="12">I105</f>
        <v>0</v>
      </c>
      <c r="J104" s="215">
        <f t="shared" si="12"/>
        <v>5600</v>
      </c>
      <c r="K104" s="88">
        <f t="shared" si="12"/>
        <v>6000</v>
      </c>
      <c r="L104" s="89">
        <f t="shared" si="12"/>
        <v>6000</v>
      </c>
      <c r="M104" s="88">
        <f t="shared" si="12"/>
        <v>6000</v>
      </c>
    </row>
    <row r="105" spans="1:13" s="18" customFormat="1" ht="18.75" customHeight="1" x14ac:dyDescent="0.25">
      <c r="A105" s="24"/>
      <c r="B105" s="35" t="s">
        <v>36</v>
      </c>
      <c r="C105" s="82">
        <v>301</v>
      </c>
      <c r="D105" s="107" t="s">
        <v>89</v>
      </c>
      <c r="E105" s="107" t="s">
        <v>90</v>
      </c>
      <c r="F105" s="124" t="s">
        <v>92</v>
      </c>
      <c r="G105" s="83" t="s">
        <v>39</v>
      </c>
      <c r="H105" s="85" t="s">
        <v>37</v>
      </c>
      <c r="I105" s="215">
        <f t="shared" si="12"/>
        <v>0</v>
      </c>
      <c r="J105" s="215">
        <f t="shared" si="12"/>
        <v>5600</v>
      </c>
      <c r="K105" s="88">
        <f t="shared" si="12"/>
        <v>6000</v>
      </c>
      <c r="L105" s="89">
        <f t="shared" si="12"/>
        <v>6000</v>
      </c>
      <c r="M105" s="88">
        <f t="shared" si="12"/>
        <v>6000</v>
      </c>
    </row>
    <row r="106" spans="1:13" s="18" customFormat="1" ht="18.75" customHeight="1" x14ac:dyDescent="0.25">
      <c r="A106" s="24"/>
      <c r="B106" s="35" t="s">
        <v>40</v>
      </c>
      <c r="C106" s="82">
        <v>301</v>
      </c>
      <c r="D106" s="107" t="s">
        <v>89</v>
      </c>
      <c r="E106" s="107" t="s">
        <v>90</v>
      </c>
      <c r="F106" s="124" t="s">
        <v>92</v>
      </c>
      <c r="G106" s="83" t="s">
        <v>39</v>
      </c>
      <c r="H106" s="85" t="s">
        <v>41</v>
      </c>
      <c r="I106" s="215">
        <v>0</v>
      </c>
      <c r="J106" s="215">
        <v>5600</v>
      </c>
      <c r="K106" s="88">
        <v>6000</v>
      </c>
      <c r="L106" s="89">
        <v>6000</v>
      </c>
      <c r="M106" s="88">
        <v>6000</v>
      </c>
    </row>
    <row r="107" spans="1:13" s="18" customFormat="1" ht="34.5" customHeight="1" x14ac:dyDescent="0.25">
      <c r="A107" s="24"/>
      <c r="B107" s="34" t="s">
        <v>50</v>
      </c>
      <c r="C107" s="82">
        <v>301</v>
      </c>
      <c r="D107" s="107" t="s">
        <v>89</v>
      </c>
      <c r="E107" s="107" t="s">
        <v>90</v>
      </c>
      <c r="F107" s="124" t="s">
        <v>92</v>
      </c>
      <c r="G107" s="108" t="s">
        <v>39</v>
      </c>
      <c r="H107" s="125">
        <v>300</v>
      </c>
      <c r="I107" s="215">
        <f>I110+I108</f>
        <v>11000</v>
      </c>
      <c r="J107" s="215">
        <f>J110+J108</f>
        <v>13100</v>
      </c>
      <c r="K107" s="230">
        <f>K109+K108</f>
        <v>10000</v>
      </c>
      <c r="L107" s="230">
        <f>L109+L108</f>
        <v>15200</v>
      </c>
      <c r="M107" s="230">
        <f>M109+M108</f>
        <v>19500</v>
      </c>
    </row>
    <row r="108" spans="1:13" s="18" customFormat="1" ht="21.75" customHeight="1" x14ac:dyDescent="0.25">
      <c r="A108" s="24"/>
      <c r="B108" s="35" t="s">
        <v>52</v>
      </c>
      <c r="C108" s="82">
        <v>301</v>
      </c>
      <c r="D108" s="107" t="s">
        <v>89</v>
      </c>
      <c r="E108" s="107" t="s">
        <v>90</v>
      </c>
      <c r="F108" s="124" t="s">
        <v>92</v>
      </c>
      <c r="G108" s="108" t="s">
        <v>39</v>
      </c>
      <c r="H108" s="125">
        <v>310</v>
      </c>
      <c r="I108" s="215">
        <v>5200</v>
      </c>
      <c r="J108" s="215">
        <v>0</v>
      </c>
      <c r="K108" s="88">
        <v>0</v>
      </c>
      <c r="L108" s="89">
        <v>0</v>
      </c>
      <c r="M108" s="88">
        <v>0</v>
      </c>
    </row>
    <row r="109" spans="1:13" s="18" customFormat="1" ht="36.75" customHeight="1" x14ac:dyDescent="0.25">
      <c r="A109" s="24"/>
      <c r="B109" s="34" t="s">
        <v>170</v>
      </c>
      <c r="C109" s="82">
        <v>301</v>
      </c>
      <c r="D109" s="107" t="s">
        <v>89</v>
      </c>
      <c r="E109" s="107" t="s">
        <v>90</v>
      </c>
      <c r="F109" s="124" t="s">
        <v>92</v>
      </c>
      <c r="G109" s="108" t="s">
        <v>39</v>
      </c>
      <c r="H109" s="125">
        <v>340</v>
      </c>
      <c r="I109" s="215">
        <f>I110</f>
        <v>5800</v>
      </c>
      <c r="J109" s="215">
        <f>J110</f>
        <v>13100</v>
      </c>
      <c r="K109" s="88">
        <f>K110</f>
        <v>10000</v>
      </c>
      <c r="L109" s="89">
        <f>L110</f>
        <v>15200</v>
      </c>
      <c r="M109" s="88">
        <f>M110</f>
        <v>19500</v>
      </c>
    </row>
    <row r="110" spans="1:13" s="18" customFormat="1" ht="38.25" customHeight="1" x14ac:dyDescent="0.25">
      <c r="A110" s="24"/>
      <c r="B110" s="34" t="s">
        <v>56</v>
      </c>
      <c r="C110" s="82">
        <v>301</v>
      </c>
      <c r="D110" s="107" t="s">
        <v>89</v>
      </c>
      <c r="E110" s="107" t="s">
        <v>90</v>
      </c>
      <c r="F110" s="124" t="s">
        <v>92</v>
      </c>
      <c r="G110" s="108" t="s">
        <v>39</v>
      </c>
      <c r="H110" s="125">
        <v>346</v>
      </c>
      <c r="I110" s="220">
        <v>5800</v>
      </c>
      <c r="J110" s="220">
        <v>13100</v>
      </c>
      <c r="K110" s="127">
        <v>10000</v>
      </c>
      <c r="L110" s="128">
        <v>15200</v>
      </c>
      <c r="M110" s="127">
        <v>19500</v>
      </c>
    </row>
    <row r="111" spans="1:13" s="18" customFormat="1" ht="9" customHeight="1" thickBot="1" x14ac:dyDescent="0.3">
      <c r="A111" s="47"/>
      <c r="B111" s="52"/>
      <c r="C111" s="90"/>
      <c r="D111" s="109"/>
      <c r="E111" s="109"/>
      <c r="F111" s="129"/>
      <c r="G111" s="110"/>
      <c r="H111" s="117"/>
      <c r="I111" s="221"/>
      <c r="J111" s="221"/>
      <c r="K111" s="130"/>
      <c r="L111" s="131"/>
      <c r="M111" s="130"/>
    </row>
    <row r="112" spans="1:13" s="18" customFormat="1" ht="53.25" customHeight="1" thickBot="1" x14ac:dyDescent="0.3">
      <c r="A112" s="45">
        <v>6</v>
      </c>
      <c r="B112" s="50" t="s">
        <v>206</v>
      </c>
      <c r="C112" s="73">
        <v>301</v>
      </c>
      <c r="D112" s="113" t="s">
        <v>90</v>
      </c>
      <c r="E112" s="113" t="s">
        <v>94</v>
      </c>
      <c r="F112" s="132"/>
      <c r="G112" s="114"/>
      <c r="H112" s="133"/>
      <c r="I112" s="222">
        <f>I113+I124</f>
        <v>15000</v>
      </c>
      <c r="J112" s="222">
        <f>J113+J124</f>
        <v>25000</v>
      </c>
      <c r="K112" s="134">
        <f>K113+K124</f>
        <v>25000</v>
      </c>
      <c r="L112" s="135">
        <f>L113+L124</f>
        <v>25000</v>
      </c>
      <c r="M112" s="134">
        <f>M113+M124</f>
        <v>0</v>
      </c>
    </row>
    <row r="113" spans="1:13" s="18" customFormat="1" ht="63.75" customHeight="1" x14ac:dyDescent="0.25">
      <c r="A113" s="43"/>
      <c r="B113" s="49" t="s">
        <v>198</v>
      </c>
      <c r="C113" s="76">
        <v>301</v>
      </c>
      <c r="D113" s="115" t="s">
        <v>90</v>
      </c>
      <c r="E113" s="115" t="s">
        <v>94</v>
      </c>
      <c r="F113" s="123" t="s">
        <v>89</v>
      </c>
      <c r="G113" s="116"/>
      <c r="H113" s="136"/>
      <c r="I113" s="223">
        <f t="shared" ref="I113:J116" si="13">I114</f>
        <v>15000</v>
      </c>
      <c r="J113" s="223">
        <f t="shared" si="13"/>
        <v>24000</v>
      </c>
      <c r="K113" s="137">
        <f>K114</f>
        <v>24000</v>
      </c>
      <c r="L113" s="138">
        <f t="shared" ref="L113:M115" si="14">L114</f>
        <v>24000</v>
      </c>
      <c r="M113" s="137">
        <f t="shared" si="14"/>
        <v>0</v>
      </c>
    </row>
    <row r="114" spans="1:13" s="18" customFormat="1" ht="24" customHeight="1" x14ac:dyDescent="0.25">
      <c r="A114" s="24"/>
      <c r="B114" s="35" t="s">
        <v>199</v>
      </c>
      <c r="C114" s="82">
        <v>301</v>
      </c>
      <c r="D114" s="107" t="s">
        <v>90</v>
      </c>
      <c r="E114" s="107" t="s">
        <v>94</v>
      </c>
      <c r="F114" s="124" t="s">
        <v>95</v>
      </c>
      <c r="G114" s="108"/>
      <c r="H114" s="126"/>
      <c r="I114" s="220">
        <f t="shared" si="13"/>
        <v>15000</v>
      </c>
      <c r="J114" s="220">
        <f t="shared" si="13"/>
        <v>24000</v>
      </c>
      <c r="K114" s="127">
        <f>K115</f>
        <v>24000</v>
      </c>
      <c r="L114" s="128">
        <f t="shared" si="14"/>
        <v>24000</v>
      </c>
      <c r="M114" s="127">
        <f t="shared" si="14"/>
        <v>0</v>
      </c>
    </row>
    <row r="115" spans="1:13" s="18" customFormat="1" ht="51.75" customHeight="1" x14ac:dyDescent="0.25">
      <c r="A115" s="24"/>
      <c r="B115" s="35" t="s">
        <v>165</v>
      </c>
      <c r="C115" s="82">
        <v>301</v>
      </c>
      <c r="D115" s="107" t="s">
        <v>90</v>
      </c>
      <c r="E115" s="107" t="s">
        <v>94</v>
      </c>
      <c r="F115" s="124" t="s">
        <v>95</v>
      </c>
      <c r="G115" s="108" t="s">
        <v>23</v>
      </c>
      <c r="H115" s="126"/>
      <c r="I115" s="220">
        <f t="shared" si="13"/>
        <v>15000</v>
      </c>
      <c r="J115" s="220">
        <f t="shared" si="13"/>
        <v>24000</v>
      </c>
      <c r="K115" s="127">
        <f>K116</f>
        <v>24000</v>
      </c>
      <c r="L115" s="128">
        <f t="shared" si="14"/>
        <v>24000</v>
      </c>
      <c r="M115" s="127">
        <f t="shared" si="14"/>
        <v>0</v>
      </c>
    </row>
    <row r="116" spans="1:13" s="18" customFormat="1" ht="31.5" customHeight="1" x14ac:dyDescent="0.25">
      <c r="A116" s="24"/>
      <c r="B116" s="35" t="s">
        <v>34</v>
      </c>
      <c r="C116" s="82">
        <v>301</v>
      </c>
      <c r="D116" s="107" t="s">
        <v>90</v>
      </c>
      <c r="E116" s="107" t="s">
        <v>94</v>
      </c>
      <c r="F116" s="124" t="s">
        <v>95</v>
      </c>
      <c r="G116" s="108" t="s">
        <v>35</v>
      </c>
      <c r="H116" s="126"/>
      <c r="I116" s="220">
        <f t="shared" si="13"/>
        <v>15000</v>
      </c>
      <c r="J116" s="220">
        <f t="shared" si="13"/>
        <v>24000</v>
      </c>
      <c r="K116" s="127">
        <f>K117</f>
        <v>24000</v>
      </c>
      <c r="L116" s="128">
        <f>L117</f>
        <v>24000</v>
      </c>
      <c r="M116" s="127">
        <f>M117</f>
        <v>0</v>
      </c>
    </row>
    <row r="117" spans="1:13" s="18" customFormat="1" ht="32.25" customHeight="1" x14ac:dyDescent="0.25">
      <c r="A117" s="24"/>
      <c r="B117" s="35" t="s">
        <v>38</v>
      </c>
      <c r="C117" s="82">
        <v>301</v>
      </c>
      <c r="D117" s="107" t="s">
        <v>90</v>
      </c>
      <c r="E117" s="107" t="s">
        <v>94</v>
      </c>
      <c r="F117" s="124" t="s">
        <v>95</v>
      </c>
      <c r="G117" s="108" t="s">
        <v>39</v>
      </c>
      <c r="H117" s="126"/>
      <c r="I117" s="220">
        <f>I118+I121</f>
        <v>15000</v>
      </c>
      <c r="J117" s="220">
        <f>J118+J121</f>
        <v>24000</v>
      </c>
      <c r="K117" s="127">
        <f>K118+K121</f>
        <v>24000</v>
      </c>
      <c r="L117" s="128">
        <f>L118+L121</f>
        <v>24000</v>
      </c>
      <c r="M117" s="127">
        <f>M118+M121</f>
        <v>0</v>
      </c>
    </row>
    <row r="118" spans="1:13" s="18" customFormat="1" ht="21" customHeight="1" x14ac:dyDescent="0.25">
      <c r="A118" s="24"/>
      <c r="B118" s="34" t="s">
        <v>21</v>
      </c>
      <c r="C118" s="82">
        <v>301</v>
      </c>
      <c r="D118" s="107" t="s">
        <v>90</v>
      </c>
      <c r="E118" s="107" t="s">
        <v>94</v>
      </c>
      <c r="F118" s="124" t="s">
        <v>95</v>
      </c>
      <c r="G118" s="108" t="s">
        <v>39</v>
      </c>
      <c r="H118" s="126" t="s">
        <v>23</v>
      </c>
      <c r="I118" s="220">
        <f t="shared" ref="I118:M119" si="15">I119</f>
        <v>14000</v>
      </c>
      <c r="J118" s="220">
        <f t="shared" si="15"/>
        <v>20000</v>
      </c>
      <c r="K118" s="127">
        <f t="shared" si="15"/>
        <v>20000</v>
      </c>
      <c r="L118" s="128">
        <f t="shared" si="15"/>
        <v>20000</v>
      </c>
      <c r="M118" s="127">
        <f t="shared" si="15"/>
        <v>0</v>
      </c>
    </row>
    <row r="119" spans="1:13" s="18" customFormat="1" ht="21" customHeight="1" x14ac:dyDescent="0.25">
      <c r="A119" s="24"/>
      <c r="B119" s="35" t="s">
        <v>36</v>
      </c>
      <c r="C119" s="82">
        <v>301</v>
      </c>
      <c r="D119" s="107" t="s">
        <v>90</v>
      </c>
      <c r="E119" s="107" t="s">
        <v>94</v>
      </c>
      <c r="F119" s="124" t="s">
        <v>95</v>
      </c>
      <c r="G119" s="108" t="s">
        <v>39</v>
      </c>
      <c r="H119" s="125">
        <v>220</v>
      </c>
      <c r="I119" s="220">
        <f t="shared" si="15"/>
        <v>14000</v>
      </c>
      <c r="J119" s="220">
        <f t="shared" si="15"/>
        <v>20000</v>
      </c>
      <c r="K119" s="127">
        <f t="shared" si="15"/>
        <v>20000</v>
      </c>
      <c r="L119" s="128">
        <f t="shared" si="15"/>
        <v>20000</v>
      </c>
      <c r="M119" s="127">
        <f t="shared" si="15"/>
        <v>0</v>
      </c>
    </row>
    <row r="120" spans="1:13" s="18" customFormat="1" ht="19.5" customHeight="1" x14ac:dyDescent="0.25">
      <c r="A120" s="24"/>
      <c r="B120" s="35" t="s">
        <v>48</v>
      </c>
      <c r="C120" s="82">
        <v>301</v>
      </c>
      <c r="D120" s="107" t="s">
        <v>90</v>
      </c>
      <c r="E120" s="107" t="s">
        <v>94</v>
      </c>
      <c r="F120" s="124" t="s">
        <v>95</v>
      </c>
      <c r="G120" s="108" t="s">
        <v>39</v>
      </c>
      <c r="H120" s="125">
        <v>226</v>
      </c>
      <c r="I120" s="220">
        <v>14000</v>
      </c>
      <c r="J120" s="220">
        <v>20000</v>
      </c>
      <c r="K120" s="127">
        <v>20000</v>
      </c>
      <c r="L120" s="128">
        <v>20000</v>
      </c>
      <c r="M120" s="127"/>
    </row>
    <row r="121" spans="1:13" s="18" customFormat="1" ht="35.25" customHeight="1" x14ac:dyDescent="0.25">
      <c r="A121" s="24"/>
      <c r="B121" s="35" t="s">
        <v>50</v>
      </c>
      <c r="C121" s="139" t="s">
        <v>12</v>
      </c>
      <c r="D121" s="140" t="s">
        <v>90</v>
      </c>
      <c r="E121" s="140" t="s">
        <v>94</v>
      </c>
      <c r="F121" s="124" t="s">
        <v>95</v>
      </c>
      <c r="G121" s="140" t="s">
        <v>35</v>
      </c>
      <c r="H121" s="141" t="s">
        <v>51</v>
      </c>
      <c r="I121" s="220">
        <f>I123</f>
        <v>1000</v>
      </c>
      <c r="J121" s="220">
        <f>J123</f>
        <v>4000</v>
      </c>
      <c r="K121" s="127">
        <f>K123</f>
        <v>4000</v>
      </c>
      <c r="L121" s="128">
        <f>L123</f>
        <v>4000</v>
      </c>
      <c r="M121" s="127">
        <f>M123</f>
        <v>0</v>
      </c>
    </row>
    <row r="122" spans="1:13" s="18" customFormat="1" ht="34.5" customHeight="1" x14ac:dyDescent="0.25">
      <c r="A122" s="24"/>
      <c r="B122" s="35" t="s">
        <v>170</v>
      </c>
      <c r="C122" s="139" t="s">
        <v>12</v>
      </c>
      <c r="D122" s="140" t="s">
        <v>90</v>
      </c>
      <c r="E122" s="140" t="s">
        <v>94</v>
      </c>
      <c r="F122" s="124" t="s">
        <v>95</v>
      </c>
      <c r="G122" s="140" t="s">
        <v>39</v>
      </c>
      <c r="H122" s="141" t="s">
        <v>169</v>
      </c>
      <c r="I122" s="220">
        <f>I123</f>
        <v>1000</v>
      </c>
      <c r="J122" s="220">
        <f>J123</f>
        <v>4000</v>
      </c>
      <c r="K122" s="127">
        <f>K123</f>
        <v>4000</v>
      </c>
      <c r="L122" s="128">
        <f>L123</f>
        <v>4000</v>
      </c>
      <c r="M122" s="127">
        <f>M123</f>
        <v>0</v>
      </c>
    </row>
    <row r="123" spans="1:13" s="18" customFormat="1" ht="36" customHeight="1" thickBot="1" x14ac:dyDescent="0.3">
      <c r="A123" s="47"/>
      <c r="B123" s="48" t="s">
        <v>96</v>
      </c>
      <c r="C123" s="142" t="s">
        <v>12</v>
      </c>
      <c r="D123" s="143" t="s">
        <v>90</v>
      </c>
      <c r="E123" s="143" t="s">
        <v>94</v>
      </c>
      <c r="F123" s="129" t="s">
        <v>95</v>
      </c>
      <c r="G123" s="143" t="s">
        <v>39</v>
      </c>
      <c r="H123" s="144" t="s">
        <v>57</v>
      </c>
      <c r="I123" s="219">
        <v>1000</v>
      </c>
      <c r="J123" s="219">
        <v>4000</v>
      </c>
      <c r="K123" s="118">
        <v>4000</v>
      </c>
      <c r="L123" s="119">
        <v>4000</v>
      </c>
      <c r="M123" s="118"/>
    </row>
    <row r="124" spans="1:13" s="18" customFormat="1" ht="83.25" customHeight="1" thickBot="1" x14ac:dyDescent="0.3">
      <c r="A124" s="45">
        <v>7</v>
      </c>
      <c r="B124" s="50" t="s">
        <v>205</v>
      </c>
      <c r="C124" s="145" t="s">
        <v>12</v>
      </c>
      <c r="D124" s="146" t="s">
        <v>90</v>
      </c>
      <c r="E124" s="146" t="s">
        <v>94</v>
      </c>
      <c r="F124" s="132" t="s">
        <v>90</v>
      </c>
      <c r="G124" s="146"/>
      <c r="H124" s="147"/>
      <c r="I124" s="222">
        <f t="shared" ref="I124:K131" si="16">I125</f>
        <v>0</v>
      </c>
      <c r="J124" s="222">
        <f t="shared" si="16"/>
        <v>1000</v>
      </c>
      <c r="K124" s="134">
        <f t="shared" si="16"/>
        <v>1000</v>
      </c>
      <c r="L124" s="135">
        <f t="shared" ref="L124:M131" si="17">L125</f>
        <v>1000</v>
      </c>
      <c r="M124" s="134">
        <f t="shared" si="17"/>
        <v>0</v>
      </c>
    </row>
    <row r="125" spans="1:13" s="18" customFormat="1" ht="109.5" customHeight="1" x14ac:dyDescent="0.25">
      <c r="A125" s="43"/>
      <c r="B125" s="49" t="s">
        <v>207</v>
      </c>
      <c r="C125" s="148" t="s">
        <v>12</v>
      </c>
      <c r="D125" s="149" t="s">
        <v>90</v>
      </c>
      <c r="E125" s="149" t="s">
        <v>94</v>
      </c>
      <c r="F125" s="123" t="s">
        <v>209</v>
      </c>
      <c r="G125" s="149"/>
      <c r="H125" s="150"/>
      <c r="I125" s="223">
        <f t="shared" si="16"/>
        <v>0</v>
      </c>
      <c r="J125" s="223">
        <f t="shared" si="16"/>
        <v>1000</v>
      </c>
      <c r="K125" s="137">
        <f t="shared" si="16"/>
        <v>1000</v>
      </c>
      <c r="L125" s="138">
        <f t="shared" si="17"/>
        <v>1000</v>
      </c>
      <c r="M125" s="137">
        <f t="shared" si="17"/>
        <v>0</v>
      </c>
    </row>
    <row r="126" spans="1:13" s="18" customFormat="1" ht="21.95" customHeight="1" x14ac:dyDescent="0.25">
      <c r="A126" s="24"/>
      <c r="B126" s="35" t="s">
        <v>208</v>
      </c>
      <c r="C126" s="139" t="s">
        <v>12</v>
      </c>
      <c r="D126" s="140" t="s">
        <v>90</v>
      </c>
      <c r="E126" s="140" t="s">
        <v>94</v>
      </c>
      <c r="F126" s="124" t="s">
        <v>210</v>
      </c>
      <c r="G126" s="140"/>
      <c r="H126" s="141"/>
      <c r="I126" s="220">
        <f t="shared" si="16"/>
        <v>0</v>
      </c>
      <c r="J126" s="220">
        <f t="shared" si="16"/>
        <v>1000</v>
      </c>
      <c r="K126" s="127">
        <f t="shared" si="16"/>
        <v>1000</v>
      </c>
      <c r="L126" s="128">
        <f t="shared" si="17"/>
        <v>1000</v>
      </c>
      <c r="M126" s="127">
        <f t="shared" si="17"/>
        <v>0</v>
      </c>
    </row>
    <row r="127" spans="1:13" s="18" customFormat="1" ht="46.5" customHeight="1" x14ac:dyDescent="0.25">
      <c r="A127" s="24"/>
      <c r="B127" s="35" t="s">
        <v>165</v>
      </c>
      <c r="C127" s="139" t="s">
        <v>12</v>
      </c>
      <c r="D127" s="140" t="s">
        <v>90</v>
      </c>
      <c r="E127" s="140" t="s">
        <v>94</v>
      </c>
      <c r="F127" s="124" t="s">
        <v>210</v>
      </c>
      <c r="G127" s="140" t="s">
        <v>23</v>
      </c>
      <c r="H127" s="141"/>
      <c r="I127" s="220">
        <f t="shared" si="16"/>
        <v>0</v>
      </c>
      <c r="J127" s="220">
        <f t="shared" si="16"/>
        <v>1000</v>
      </c>
      <c r="K127" s="127">
        <f t="shared" si="16"/>
        <v>1000</v>
      </c>
      <c r="L127" s="128">
        <f t="shared" si="17"/>
        <v>1000</v>
      </c>
      <c r="M127" s="127">
        <f t="shared" si="17"/>
        <v>0</v>
      </c>
    </row>
    <row r="128" spans="1:13" s="18" customFormat="1" ht="35.25" customHeight="1" x14ac:dyDescent="0.25">
      <c r="A128" s="24"/>
      <c r="B128" s="35" t="s">
        <v>34</v>
      </c>
      <c r="C128" s="139" t="s">
        <v>12</v>
      </c>
      <c r="D128" s="140" t="s">
        <v>90</v>
      </c>
      <c r="E128" s="140" t="s">
        <v>94</v>
      </c>
      <c r="F128" s="124" t="s">
        <v>210</v>
      </c>
      <c r="G128" s="140" t="s">
        <v>35</v>
      </c>
      <c r="H128" s="141"/>
      <c r="I128" s="220">
        <f t="shared" si="16"/>
        <v>0</v>
      </c>
      <c r="J128" s="220">
        <f t="shared" si="16"/>
        <v>1000</v>
      </c>
      <c r="K128" s="127">
        <f t="shared" si="16"/>
        <v>1000</v>
      </c>
      <c r="L128" s="128">
        <f t="shared" si="17"/>
        <v>1000</v>
      </c>
      <c r="M128" s="127">
        <f t="shared" si="17"/>
        <v>0</v>
      </c>
    </row>
    <row r="129" spans="1:13" s="18" customFormat="1" ht="33" customHeight="1" x14ac:dyDescent="0.25">
      <c r="A129" s="24"/>
      <c r="B129" s="35" t="s">
        <v>38</v>
      </c>
      <c r="C129" s="139" t="s">
        <v>12</v>
      </c>
      <c r="D129" s="140" t="s">
        <v>90</v>
      </c>
      <c r="E129" s="140" t="s">
        <v>94</v>
      </c>
      <c r="F129" s="124" t="s">
        <v>210</v>
      </c>
      <c r="G129" s="140" t="s">
        <v>39</v>
      </c>
      <c r="H129" s="141"/>
      <c r="I129" s="220">
        <f t="shared" si="16"/>
        <v>0</v>
      </c>
      <c r="J129" s="220">
        <f t="shared" si="16"/>
        <v>1000</v>
      </c>
      <c r="K129" s="127">
        <f t="shared" si="16"/>
        <v>1000</v>
      </c>
      <c r="L129" s="128">
        <f t="shared" si="17"/>
        <v>1000</v>
      </c>
      <c r="M129" s="127">
        <f t="shared" si="17"/>
        <v>0</v>
      </c>
    </row>
    <row r="130" spans="1:13" s="18" customFormat="1" ht="34.5" customHeight="1" x14ac:dyDescent="0.25">
      <c r="A130" s="24"/>
      <c r="B130" s="35" t="s">
        <v>50</v>
      </c>
      <c r="C130" s="139" t="s">
        <v>12</v>
      </c>
      <c r="D130" s="140" t="s">
        <v>90</v>
      </c>
      <c r="E130" s="140" t="s">
        <v>94</v>
      </c>
      <c r="F130" s="124" t="s">
        <v>210</v>
      </c>
      <c r="G130" s="140" t="s">
        <v>39</v>
      </c>
      <c r="H130" s="141" t="s">
        <v>51</v>
      </c>
      <c r="I130" s="220">
        <f t="shared" si="16"/>
        <v>0</v>
      </c>
      <c r="J130" s="220">
        <f t="shared" si="16"/>
        <v>1000</v>
      </c>
      <c r="K130" s="127">
        <f t="shared" si="16"/>
        <v>1000</v>
      </c>
      <c r="L130" s="128">
        <f t="shared" si="17"/>
        <v>1000</v>
      </c>
      <c r="M130" s="127">
        <f t="shared" si="17"/>
        <v>0</v>
      </c>
    </row>
    <row r="131" spans="1:13" s="18" customFormat="1" ht="34.5" customHeight="1" x14ac:dyDescent="0.25">
      <c r="A131" s="24"/>
      <c r="B131" s="35" t="s">
        <v>170</v>
      </c>
      <c r="C131" s="139" t="s">
        <v>12</v>
      </c>
      <c r="D131" s="140" t="s">
        <v>90</v>
      </c>
      <c r="E131" s="140" t="s">
        <v>94</v>
      </c>
      <c r="F131" s="124" t="s">
        <v>210</v>
      </c>
      <c r="G131" s="140" t="s">
        <v>39</v>
      </c>
      <c r="H131" s="141" t="s">
        <v>169</v>
      </c>
      <c r="I131" s="220">
        <f t="shared" si="16"/>
        <v>0</v>
      </c>
      <c r="J131" s="220">
        <f t="shared" si="16"/>
        <v>1000</v>
      </c>
      <c r="K131" s="127">
        <f t="shared" si="16"/>
        <v>1000</v>
      </c>
      <c r="L131" s="128">
        <f t="shared" si="17"/>
        <v>1000</v>
      </c>
      <c r="M131" s="127">
        <f t="shared" si="17"/>
        <v>0</v>
      </c>
    </row>
    <row r="132" spans="1:13" s="18" customFormat="1" ht="36.75" customHeight="1" x14ac:dyDescent="0.25">
      <c r="A132" s="24"/>
      <c r="B132" s="35" t="s">
        <v>96</v>
      </c>
      <c r="C132" s="139" t="s">
        <v>12</v>
      </c>
      <c r="D132" s="140" t="s">
        <v>90</v>
      </c>
      <c r="E132" s="140" t="s">
        <v>94</v>
      </c>
      <c r="F132" s="124" t="s">
        <v>210</v>
      </c>
      <c r="G132" s="140" t="s">
        <v>39</v>
      </c>
      <c r="H132" s="141" t="s">
        <v>57</v>
      </c>
      <c r="I132" s="220">
        <v>0</v>
      </c>
      <c r="J132" s="220">
        <v>1000</v>
      </c>
      <c r="K132" s="127">
        <v>1000</v>
      </c>
      <c r="L132" s="128">
        <v>1000</v>
      </c>
      <c r="M132" s="127"/>
    </row>
    <row r="133" spans="1:13" s="18" customFormat="1" ht="9" customHeight="1" thickBot="1" x14ac:dyDescent="0.3">
      <c r="A133" s="47"/>
      <c r="B133" s="48"/>
      <c r="C133" s="142"/>
      <c r="D133" s="143"/>
      <c r="E133" s="143"/>
      <c r="F133" s="129"/>
      <c r="G133" s="143"/>
      <c r="H133" s="144"/>
      <c r="I133" s="219"/>
      <c r="J133" s="219"/>
      <c r="K133" s="118"/>
      <c r="L133" s="119"/>
      <c r="M133" s="118"/>
    </row>
    <row r="134" spans="1:13" s="18" customFormat="1" ht="27.75" customHeight="1" thickBot="1" x14ac:dyDescent="0.3">
      <c r="A134" s="45">
        <v>8</v>
      </c>
      <c r="B134" s="51" t="s">
        <v>211</v>
      </c>
      <c r="C134" s="145" t="s">
        <v>12</v>
      </c>
      <c r="D134" s="146" t="s">
        <v>15</v>
      </c>
      <c r="E134" s="146" t="s">
        <v>212</v>
      </c>
      <c r="F134" s="132"/>
      <c r="G134" s="146"/>
      <c r="H134" s="147"/>
      <c r="I134" s="222">
        <f t="shared" ref="I134:K141" si="18">I135</f>
        <v>0</v>
      </c>
      <c r="J134" s="222">
        <f t="shared" si="18"/>
        <v>1433268.24</v>
      </c>
      <c r="K134" s="134">
        <f t="shared" si="18"/>
        <v>1261100</v>
      </c>
      <c r="L134" s="135">
        <f t="shared" ref="L134:L140" si="19">L135</f>
        <v>0</v>
      </c>
      <c r="M134" s="134">
        <f t="shared" ref="M134:M140" si="20">M135</f>
        <v>0</v>
      </c>
    </row>
    <row r="135" spans="1:13" s="18" customFormat="1" ht="80.25" customHeight="1" x14ac:dyDescent="0.25">
      <c r="A135" s="43"/>
      <c r="B135" s="49" t="s">
        <v>203</v>
      </c>
      <c r="C135" s="148" t="s">
        <v>12</v>
      </c>
      <c r="D135" s="149" t="s">
        <v>15</v>
      </c>
      <c r="E135" s="149" t="s">
        <v>212</v>
      </c>
      <c r="F135" s="123" t="s">
        <v>204</v>
      </c>
      <c r="G135" s="149"/>
      <c r="H135" s="150"/>
      <c r="I135" s="223">
        <f t="shared" si="18"/>
        <v>0</v>
      </c>
      <c r="J135" s="223">
        <f t="shared" si="18"/>
        <v>1433268.24</v>
      </c>
      <c r="K135" s="137">
        <f t="shared" si="18"/>
        <v>1261100</v>
      </c>
      <c r="L135" s="138">
        <f t="shared" si="19"/>
        <v>0</v>
      </c>
      <c r="M135" s="137">
        <f t="shared" si="20"/>
        <v>0</v>
      </c>
    </row>
    <row r="136" spans="1:13" s="18" customFormat="1" ht="21.95" customHeight="1" x14ac:dyDescent="0.25">
      <c r="A136" s="24"/>
      <c r="B136" s="33" t="s">
        <v>18</v>
      </c>
      <c r="C136" s="139" t="s">
        <v>12</v>
      </c>
      <c r="D136" s="140" t="s">
        <v>15</v>
      </c>
      <c r="E136" s="140" t="s">
        <v>212</v>
      </c>
      <c r="F136" s="124" t="s">
        <v>17</v>
      </c>
      <c r="G136" s="140"/>
      <c r="H136" s="141"/>
      <c r="I136" s="220">
        <f t="shared" si="18"/>
        <v>0</v>
      </c>
      <c r="J136" s="220">
        <f t="shared" si="18"/>
        <v>1433268.24</v>
      </c>
      <c r="K136" s="127">
        <f t="shared" si="18"/>
        <v>1261100</v>
      </c>
      <c r="L136" s="128">
        <f t="shared" si="19"/>
        <v>0</v>
      </c>
      <c r="M136" s="127">
        <f t="shared" si="20"/>
        <v>0</v>
      </c>
    </row>
    <row r="137" spans="1:13" s="18" customFormat="1" ht="36.75" customHeight="1" x14ac:dyDescent="0.25">
      <c r="A137" s="24"/>
      <c r="B137" s="35" t="s">
        <v>213</v>
      </c>
      <c r="C137" s="139" t="s">
        <v>12</v>
      </c>
      <c r="D137" s="140" t="s">
        <v>15</v>
      </c>
      <c r="E137" s="140" t="s">
        <v>212</v>
      </c>
      <c r="F137" s="124" t="s">
        <v>214</v>
      </c>
      <c r="G137" s="140"/>
      <c r="H137" s="141"/>
      <c r="I137" s="220">
        <f t="shared" si="18"/>
        <v>0</v>
      </c>
      <c r="J137" s="220">
        <f t="shared" si="18"/>
        <v>1433268.24</v>
      </c>
      <c r="K137" s="127">
        <f t="shared" si="18"/>
        <v>1261100</v>
      </c>
      <c r="L137" s="128">
        <f t="shared" si="19"/>
        <v>0</v>
      </c>
      <c r="M137" s="127">
        <f t="shared" si="20"/>
        <v>0</v>
      </c>
    </row>
    <row r="138" spans="1:13" s="18" customFormat="1" ht="51" customHeight="1" x14ac:dyDescent="0.25">
      <c r="A138" s="24"/>
      <c r="B138" s="35" t="s">
        <v>165</v>
      </c>
      <c r="C138" s="139" t="s">
        <v>12</v>
      </c>
      <c r="D138" s="140" t="s">
        <v>15</v>
      </c>
      <c r="E138" s="140" t="s">
        <v>212</v>
      </c>
      <c r="F138" s="124" t="s">
        <v>214</v>
      </c>
      <c r="G138" s="140" t="s">
        <v>23</v>
      </c>
      <c r="H138" s="141"/>
      <c r="I138" s="220">
        <f t="shared" si="18"/>
        <v>0</v>
      </c>
      <c r="J138" s="220">
        <f t="shared" si="18"/>
        <v>1433268.24</v>
      </c>
      <c r="K138" s="127">
        <f t="shared" si="18"/>
        <v>1261100</v>
      </c>
      <c r="L138" s="128">
        <f t="shared" si="19"/>
        <v>0</v>
      </c>
      <c r="M138" s="127">
        <f t="shared" si="20"/>
        <v>0</v>
      </c>
    </row>
    <row r="139" spans="1:13" s="18" customFormat="1" ht="34.5" customHeight="1" x14ac:dyDescent="0.25">
      <c r="A139" s="24"/>
      <c r="B139" s="35" t="s">
        <v>34</v>
      </c>
      <c r="C139" s="139" t="s">
        <v>12</v>
      </c>
      <c r="D139" s="140" t="s">
        <v>15</v>
      </c>
      <c r="E139" s="140" t="s">
        <v>212</v>
      </c>
      <c r="F139" s="124" t="s">
        <v>214</v>
      </c>
      <c r="G139" s="140" t="s">
        <v>35</v>
      </c>
      <c r="H139" s="141"/>
      <c r="I139" s="220">
        <f t="shared" si="18"/>
        <v>0</v>
      </c>
      <c r="J139" s="220">
        <f t="shared" si="18"/>
        <v>1433268.24</v>
      </c>
      <c r="K139" s="127">
        <f t="shared" si="18"/>
        <v>1261100</v>
      </c>
      <c r="L139" s="128">
        <f t="shared" si="19"/>
        <v>0</v>
      </c>
      <c r="M139" s="127">
        <f t="shared" si="20"/>
        <v>0</v>
      </c>
    </row>
    <row r="140" spans="1:13" s="18" customFormat="1" ht="36" customHeight="1" x14ac:dyDescent="0.25">
      <c r="A140" s="24"/>
      <c r="B140" s="35" t="s">
        <v>38</v>
      </c>
      <c r="C140" s="139" t="s">
        <v>12</v>
      </c>
      <c r="D140" s="140" t="s">
        <v>15</v>
      </c>
      <c r="E140" s="140" t="s">
        <v>212</v>
      </c>
      <c r="F140" s="124" t="s">
        <v>214</v>
      </c>
      <c r="G140" s="140" t="s">
        <v>39</v>
      </c>
      <c r="H140" s="141"/>
      <c r="I140" s="220">
        <f t="shared" si="18"/>
        <v>0</v>
      </c>
      <c r="J140" s="220">
        <f t="shared" si="18"/>
        <v>1433268.24</v>
      </c>
      <c r="K140" s="127">
        <f t="shared" si="18"/>
        <v>1261100</v>
      </c>
      <c r="L140" s="128">
        <f t="shared" si="19"/>
        <v>0</v>
      </c>
      <c r="M140" s="127">
        <f t="shared" si="20"/>
        <v>0</v>
      </c>
    </row>
    <row r="141" spans="1:13" s="18" customFormat="1" ht="21.95" customHeight="1" x14ac:dyDescent="0.25">
      <c r="A141" s="24"/>
      <c r="B141" s="34" t="s">
        <v>21</v>
      </c>
      <c r="C141" s="139" t="s">
        <v>12</v>
      </c>
      <c r="D141" s="140" t="s">
        <v>15</v>
      </c>
      <c r="E141" s="140" t="s">
        <v>212</v>
      </c>
      <c r="F141" s="124" t="s">
        <v>214</v>
      </c>
      <c r="G141" s="140" t="s">
        <v>39</v>
      </c>
      <c r="H141" s="141" t="s">
        <v>23</v>
      </c>
      <c r="I141" s="220">
        <f t="shared" si="18"/>
        <v>0</v>
      </c>
      <c r="J141" s="220">
        <f t="shared" si="18"/>
        <v>1433268.24</v>
      </c>
      <c r="K141" s="127">
        <f>K142</f>
        <v>1261100</v>
      </c>
      <c r="L141" s="128">
        <f>L142</f>
        <v>0</v>
      </c>
      <c r="M141" s="127">
        <f>M142</f>
        <v>0</v>
      </c>
    </row>
    <row r="142" spans="1:13" s="18" customFormat="1" ht="21.95" customHeight="1" x14ac:dyDescent="0.25">
      <c r="A142" s="24"/>
      <c r="B142" s="35" t="s">
        <v>36</v>
      </c>
      <c r="C142" s="139" t="s">
        <v>12</v>
      </c>
      <c r="D142" s="140" t="s">
        <v>15</v>
      </c>
      <c r="E142" s="140" t="s">
        <v>212</v>
      </c>
      <c r="F142" s="124" t="s">
        <v>214</v>
      </c>
      <c r="G142" s="140" t="s">
        <v>39</v>
      </c>
      <c r="H142" s="141" t="s">
        <v>37</v>
      </c>
      <c r="I142" s="220">
        <f>I143+I144</f>
        <v>0</v>
      </c>
      <c r="J142" s="220">
        <f>J143+J144</f>
        <v>1433268.24</v>
      </c>
      <c r="K142" s="127">
        <f>K143+K144</f>
        <v>1261100</v>
      </c>
      <c r="L142" s="128">
        <f>L143+L144</f>
        <v>0</v>
      </c>
      <c r="M142" s="127">
        <f>M143+M144</f>
        <v>0</v>
      </c>
    </row>
    <row r="143" spans="1:13" s="18" customFormat="1" ht="21.95" customHeight="1" x14ac:dyDescent="0.25">
      <c r="A143" s="24"/>
      <c r="B143" s="35" t="s">
        <v>46</v>
      </c>
      <c r="C143" s="139" t="s">
        <v>12</v>
      </c>
      <c r="D143" s="140" t="s">
        <v>15</v>
      </c>
      <c r="E143" s="140" t="s">
        <v>212</v>
      </c>
      <c r="F143" s="124" t="s">
        <v>214</v>
      </c>
      <c r="G143" s="140" t="s">
        <v>39</v>
      </c>
      <c r="H143" s="141" t="s">
        <v>47</v>
      </c>
      <c r="I143" s="220">
        <v>0</v>
      </c>
      <c r="J143" s="220">
        <v>1233268.24</v>
      </c>
      <c r="K143" s="127">
        <v>1061100</v>
      </c>
      <c r="L143" s="128"/>
      <c r="M143" s="127"/>
    </row>
    <row r="144" spans="1:13" s="18" customFormat="1" ht="21.95" customHeight="1" x14ac:dyDescent="0.25">
      <c r="A144" s="24"/>
      <c r="B144" s="35" t="s">
        <v>48</v>
      </c>
      <c r="C144" s="139" t="s">
        <v>12</v>
      </c>
      <c r="D144" s="140" t="s">
        <v>15</v>
      </c>
      <c r="E144" s="140" t="s">
        <v>212</v>
      </c>
      <c r="F144" s="124" t="s">
        <v>214</v>
      </c>
      <c r="G144" s="140" t="s">
        <v>39</v>
      </c>
      <c r="H144" s="141" t="s">
        <v>49</v>
      </c>
      <c r="I144" s="220">
        <v>0</v>
      </c>
      <c r="J144" s="220">
        <v>200000</v>
      </c>
      <c r="K144" s="127">
        <v>200000</v>
      </c>
      <c r="L144" s="128"/>
      <c r="M144" s="127"/>
    </row>
    <row r="145" spans="1:13" s="18" customFormat="1" ht="9" customHeight="1" thickBot="1" x14ac:dyDescent="0.3">
      <c r="A145" s="47"/>
      <c r="B145" s="52"/>
      <c r="C145" s="90"/>
      <c r="D145" s="109"/>
      <c r="E145" s="109"/>
      <c r="F145" s="129"/>
      <c r="G145" s="110"/>
      <c r="H145" s="117"/>
      <c r="I145" s="221"/>
      <c r="J145" s="221"/>
      <c r="K145" s="130"/>
      <c r="L145" s="131"/>
      <c r="M145" s="130"/>
    </row>
    <row r="146" spans="1:13" s="18" customFormat="1" ht="22.5" customHeight="1" thickBot="1" x14ac:dyDescent="0.3">
      <c r="A146" s="55">
        <v>9</v>
      </c>
      <c r="B146" s="56" t="s">
        <v>97</v>
      </c>
      <c r="C146" s="151">
        <v>301</v>
      </c>
      <c r="D146" s="113" t="s">
        <v>98</v>
      </c>
      <c r="E146" s="113" t="s">
        <v>13</v>
      </c>
      <c r="F146" s="152"/>
      <c r="G146" s="152"/>
      <c r="H146" s="153"/>
      <c r="I146" s="222">
        <f t="shared" ref="I146:K152" si="21">I147</f>
        <v>12697</v>
      </c>
      <c r="J146" s="222">
        <f t="shared" si="21"/>
        <v>15000</v>
      </c>
      <c r="K146" s="209">
        <f t="shared" si="21"/>
        <v>7000</v>
      </c>
      <c r="L146" s="135">
        <f t="shared" ref="L146:M149" si="22">L147</f>
        <v>7000</v>
      </c>
      <c r="M146" s="134">
        <f t="shared" si="22"/>
        <v>7000</v>
      </c>
    </row>
    <row r="147" spans="1:13" s="18" customFormat="1" ht="33" customHeight="1" x14ac:dyDescent="0.25">
      <c r="A147" s="53"/>
      <c r="B147" s="54" t="s">
        <v>72</v>
      </c>
      <c r="C147" s="154">
        <v>301</v>
      </c>
      <c r="D147" s="115" t="s">
        <v>98</v>
      </c>
      <c r="E147" s="115" t="s">
        <v>13</v>
      </c>
      <c r="F147" s="155">
        <v>99</v>
      </c>
      <c r="G147" s="156"/>
      <c r="H147" s="157"/>
      <c r="I147" s="223">
        <f t="shared" si="21"/>
        <v>12697</v>
      </c>
      <c r="J147" s="223">
        <f t="shared" si="21"/>
        <v>15000</v>
      </c>
      <c r="K147" s="158">
        <f t="shared" si="21"/>
        <v>7000</v>
      </c>
      <c r="L147" s="159">
        <f t="shared" si="22"/>
        <v>7000</v>
      </c>
      <c r="M147" s="158">
        <f t="shared" si="22"/>
        <v>7000</v>
      </c>
    </row>
    <row r="148" spans="1:13" s="18" customFormat="1" ht="20.25" customHeight="1" x14ac:dyDescent="0.25">
      <c r="A148" s="26"/>
      <c r="B148" s="38" t="s">
        <v>173</v>
      </c>
      <c r="C148" s="160">
        <v>301</v>
      </c>
      <c r="D148" s="107" t="s">
        <v>98</v>
      </c>
      <c r="E148" s="107" t="s">
        <v>13</v>
      </c>
      <c r="F148" s="161" t="s">
        <v>73</v>
      </c>
      <c r="G148" s="162"/>
      <c r="H148" s="125"/>
      <c r="I148" s="220">
        <f t="shared" si="21"/>
        <v>12697</v>
      </c>
      <c r="J148" s="220">
        <f t="shared" si="21"/>
        <v>15000</v>
      </c>
      <c r="K148" s="163">
        <f t="shared" si="21"/>
        <v>7000</v>
      </c>
      <c r="L148" s="164">
        <f t="shared" si="22"/>
        <v>7000</v>
      </c>
      <c r="M148" s="163">
        <f t="shared" si="22"/>
        <v>7000</v>
      </c>
    </row>
    <row r="149" spans="1:13" s="18" customFormat="1" ht="40.5" customHeight="1" x14ac:dyDescent="0.25">
      <c r="A149" s="26"/>
      <c r="B149" s="38" t="s">
        <v>181</v>
      </c>
      <c r="C149" s="160">
        <v>301</v>
      </c>
      <c r="D149" s="107" t="s">
        <v>98</v>
      </c>
      <c r="E149" s="107" t="s">
        <v>13</v>
      </c>
      <c r="F149" s="161" t="s">
        <v>99</v>
      </c>
      <c r="G149" s="162"/>
      <c r="H149" s="125"/>
      <c r="I149" s="220">
        <f t="shared" si="21"/>
        <v>12697</v>
      </c>
      <c r="J149" s="220">
        <f t="shared" si="21"/>
        <v>15000</v>
      </c>
      <c r="K149" s="163">
        <f t="shared" si="21"/>
        <v>7000</v>
      </c>
      <c r="L149" s="164">
        <f t="shared" si="22"/>
        <v>7000</v>
      </c>
      <c r="M149" s="163">
        <f t="shared" si="22"/>
        <v>7000</v>
      </c>
    </row>
    <row r="150" spans="1:13" s="18" customFormat="1" ht="22.5" customHeight="1" x14ac:dyDescent="0.25">
      <c r="A150" s="26"/>
      <c r="B150" s="38" t="s">
        <v>58</v>
      </c>
      <c r="C150" s="160">
        <v>301</v>
      </c>
      <c r="D150" s="107" t="s">
        <v>98</v>
      </c>
      <c r="E150" s="107" t="s">
        <v>13</v>
      </c>
      <c r="F150" s="161" t="s">
        <v>99</v>
      </c>
      <c r="G150" s="162">
        <v>850</v>
      </c>
      <c r="H150" s="125"/>
      <c r="I150" s="220">
        <f t="shared" si="21"/>
        <v>12697</v>
      </c>
      <c r="J150" s="220">
        <f t="shared" si="21"/>
        <v>15000</v>
      </c>
      <c r="K150" s="163">
        <f t="shared" si="21"/>
        <v>7000</v>
      </c>
      <c r="L150" s="164">
        <f t="shared" ref="L150:M152" si="23">L151</f>
        <v>7000</v>
      </c>
      <c r="M150" s="163">
        <f t="shared" si="23"/>
        <v>7000</v>
      </c>
    </row>
    <row r="151" spans="1:13" s="18" customFormat="1" ht="34.5" customHeight="1" x14ac:dyDescent="0.25">
      <c r="A151" s="26"/>
      <c r="B151" s="38" t="s">
        <v>60</v>
      </c>
      <c r="C151" s="160">
        <v>301</v>
      </c>
      <c r="D151" s="107" t="s">
        <v>98</v>
      </c>
      <c r="E151" s="107" t="s">
        <v>13</v>
      </c>
      <c r="F151" s="161" t="s">
        <v>99</v>
      </c>
      <c r="G151" s="162">
        <v>851</v>
      </c>
      <c r="H151" s="125"/>
      <c r="I151" s="220">
        <f t="shared" si="21"/>
        <v>12697</v>
      </c>
      <c r="J151" s="220">
        <f t="shared" si="21"/>
        <v>15000</v>
      </c>
      <c r="K151" s="163">
        <f t="shared" si="21"/>
        <v>7000</v>
      </c>
      <c r="L151" s="164">
        <f t="shared" si="23"/>
        <v>7000</v>
      </c>
      <c r="M151" s="163">
        <f t="shared" si="23"/>
        <v>7000</v>
      </c>
    </row>
    <row r="152" spans="1:13" s="18" customFormat="1" ht="21" customHeight="1" x14ac:dyDescent="0.25">
      <c r="A152" s="25"/>
      <c r="B152" s="38" t="s">
        <v>87</v>
      </c>
      <c r="C152" s="160">
        <v>301</v>
      </c>
      <c r="D152" s="107" t="s">
        <v>98</v>
      </c>
      <c r="E152" s="107" t="s">
        <v>13</v>
      </c>
      <c r="F152" s="161" t="s">
        <v>99</v>
      </c>
      <c r="G152" s="162">
        <v>851</v>
      </c>
      <c r="H152" s="125">
        <v>290</v>
      </c>
      <c r="I152" s="220">
        <f t="shared" si="21"/>
        <v>12697</v>
      </c>
      <c r="J152" s="220">
        <f t="shared" si="21"/>
        <v>15000</v>
      </c>
      <c r="K152" s="163">
        <f t="shared" si="21"/>
        <v>7000</v>
      </c>
      <c r="L152" s="164">
        <f t="shared" si="23"/>
        <v>7000</v>
      </c>
      <c r="M152" s="163">
        <f t="shared" si="23"/>
        <v>7000</v>
      </c>
    </row>
    <row r="153" spans="1:13" s="18" customFormat="1" ht="22.5" customHeight="1" x14ac:dyDescent="0.25">
      <c r="A153" s="25"/>
      <c r="B153" s="38" t="s">
        <v>62</v>
      </c>
      <c r="C153" s="160">
        <v>301</v>
      </c>
      <c r="D153" s="107" t="s">
        <v>98</v>
      </c>
      <c r="E153" s="107" t="s">
        <v>13</v>
      </c>
      <c r="F153" s="161" t="s">
        <v>99</v>
      </c>
      <c r="G153" s="162">
        <v>851</v>
      </c>
      <c r="H153" s="125">
        <v>291</v>
      </c>
      <c r="I153" s="220">
        <v>12697</v>
      </c>
      <c r="J153" s="220">
        <v>15000</v>
      </c>
      <c r="K153" s="163">
        <v>7000</v>
      </c>
      <c r="L153" s="128">
        <v>7000</v>
      </c>
      <c r="M153" s="127">
        <v>7000</v>
      </c>
    </row>
    <row r="154" spans="1:13" s="18" customFormat="1" ht="6" customHeight="1" thickBot="1" x14ac:dyDescent="0.3">
      <c r="A154" s="47"/>
      <c r="B154" s="48"/>
      <c r="C154" s="90"/>
      <c r="D154" s="109"/>
      <c r="E154" s="109"/>
      <c r="F154" s="129"/>
      <c r="G154" s="110"/>
      <c r="H154" s="117"/>
      <c r="I154" s="221"/>
      <c r="J154" s="221"/>
      <c r="K154" s="130"/>
      <c r="L154" s="131"/>
      <c r="M154" s="130"/>
    </row>
    <row r="155" spans="1:13" s="18" customFormat="1" ht="27.75" customHeight="1" thickBot="1" x14ac:dyDescent="0.3">
      <c r="A155" s="58">
        <v>10</v>
      </c>
      <c r="B155" s="46" t="s">
        <v>100</v>
      </c>
      <c r="C155" s="73">
        <v>301</v>
      </c>
      <c r="D155" s="113" t="s">
        <v>98</v>
      </c>
      <c r="E155" s="113" t="s">
        <v>89</v>
      </c>
      <c r="F155" s="105"/>
      <c r="G155" s="114"/>
      <c r="H155" s="133"/>
      <c r="I155" s="222">
        <f t="shared" ref="I155:M161" si="24">I156</f>
        <v>294284</v>
      </c>
      <c r="J155" s="222">
        <f t="shared" si="24"/>
        <v>115000</v>
      </c>
      <c r="K155" s="134">
        <f t="shared" si="24"/>
        <v>115000</v>
      </c>
      <c r="L155" s="135">
        <f t="shared" si="24"/>
        <v>142900</v>
      </c>
      <c r="M155" s="134">
        <f t="shared" si="24"/>
        <v>159000</v>
      </c>
    </row>
    <row r="156" spans="1:13" s="18" customFormat="1" ht="79.5" customHeight="1" x14ac:dyDescent="0.25">
      <c r="A156" s="43"/>
      <c r="B156" s="57" t="s">
        <v>182</v>
      </c>
      <c r="C156" s="76">
        <v>301</v>
      </c>
      <c r="D156" s="77" t="s">
        <v>98</v>
      </c>
      <c r="E156" s="77" t="s">
        <v>89</v>
      </c>
      <c r="F156" s="78" t="s">
        <v>183</v>
      </c>
      <c r="G156" s="116"/>
      <c r="H156" s="136"/>
      <c r="I156" s="223">
        <f t="shared" si="24"/>
        <v>294284</v>
      </c>
      <c r="J156" s="223">
        <f t="shared" si="24"/>
        <v>115000</v>
      </c>
      <c r="K156" s="137">
        <f t="shared" si="24"/>
        <v>115000</v>
      </c>
      <c r="L156" s="138">
        <f t="shared" si="24"/>
        <v>142900</v>
      </c>
      <c r="M156" s="137">
        <f t="shared" si="24"/>
        <v>159000</v>
      </c>
    </row>
    <row r="157" spans="1:13" s="18" customFormat="1" ht="36.75" customHeight="1" x14ac:dyDescent="0.25">
      <c r="A157" s="24"/>
      <c r="B157" s="33" t="s">
        <v>101</v>
      </c>
      <c r="C157" s="82">
        <v>301</v>
      </c>
      <c r="D157" s="83" t="s">
        <v>98</v>
      </c>
      <c r="E157" s="83" t="s">
        <v>89</v>
      </c>
      <c r="F157" s="102" t="s">
        <v>102</v>
      </c>
      <c r="G157" s="165"/>
      <c r="H157" s="166"/>
      <c r="I157" s="220">
        <f>I159</f>
        <v>294284</v>
      </c>
      <c r="J157" s="220">
        <f>J159</f>
        <v>115000</v>
      </c>
      <c r="K157" s="127">
        <f>K159</f>
        <v>115000</v>
      </c>
      <c r="L157" s="128">
        <f>L159</f>
        <v>142900</v>
      </c>
      <c r="M157" s="127">
        <f>M159</f>
        <v>159000</v>
      </c>
    </row>
    <row r="158" spans="1:13" s="18" customFormat="1" ht="51" customHeight="1" x14ac:dyDescent="0.25">
      <c r="A158" s="24"/>
      <c r="B158" s="33" t="s">
        <v>165</v>
      </c>
      <c r="C158" s="82">
        <v>301</v>
      </c>
      <c r="D158" s="83" t="s">
        <v>98</v>
      </c>
      <c r="E158" s="83" t="s">
        <v>89</v>
      </c>
      <c r="F158" s="102" t="s">
        <v>102</v>
      </c>
      <c r="G158" s="108" t="s">
        <v>23</v>
      </c>
      <c r="H158" s="126"/>
      <c r="I158" s="220">
        <f>I159</f>
        <v>294284</v>
      </c>
      <c r="J158" s="220">
        <f>J159</f>
        <v>115000</v>
      </c>
      <c r="K158" s="127">
        <f>K159</f>
        <v>115000</v>
      </c>
      <c r="L158" s="128">
        <f>L159</f>
        <v>142900</v>
      </c>
      <c r="M158" s="127">
        <f>M159</f>
        <v>159000</v>
      </c>
    </row>
    <row r="159" spans="1:13" s="18" customFormat="1" ht="34.5" customHeight="1" x14ac:dyDescent="0.25">
      <c r="A159" s="24"/>
      <c r="B159" s="35" t="s">
        <v>34</v>
      </c>
      <c r="C159" s="82">
        <v>301</v>
      </c>
      <c r="D159" s="83" t="s">
        <v>98</v>
      </c>
      <c r="E159" s="83" t="s">
        <v>89</v>
      </c>
      <c r="F159" s="102" t="s">
        <v>102</v>
      </c>
      <c r="G159" s="108" t="s">
        <v>35</v>
      </c>
      <c r="H159" s="126"/>
      <c r="I159" s="220">
        <f t="shared" si="24"/>
        <v>294284</v>
      </c>
      <c r="J159" s="220">
        <f t="shared" si="24"/>
        <v>115000</v>
      </c>
      <c r="K159" s="127">
        <f t="shared" si="24"/>
        <v>115000</v>
      </c>
      <c r="L159" s="128">
        <f t="shared" si="24"/>
        <v>142900</v>
      </c>
      <c r="M159" s="127">
        <f t="shared" si="24"/>
        <v>159000</v>
      </c>
    </row>
    <row r="160" spans="1:13" s="18" customFormat="1" ht="33.75" customHeight="1" x14ac:dyDescent="0.25">
      <c r="A160" s="24"/>
      <c r="B160" s="35" t="s">
        <v>38</v>
      </c>
      <c r="C160" s="82">
        <v>301</v>
      </c>
      <c r="D160" s="83" t="s">
        <v>98</v>
      </c>
      <c r="E160" s="83" t="s">
        <v>89</v>
      </c>
      <c r="F160" s="102" t="s">
        <v>102</v>
      </c>
      <c r="G160" s="108" t="s">
        <v>39</v>
      </c>
      <c r="H160" s="126"/>
      <c r="I160" s="220">
        <f t="shared" si="24"/>
        <v>294284</v>
      </c>
      <c r="J160" s="220">
        <f t="shared" si="24"/>
        <v>115000</v>
      </c>
      <c r="K160" s="127">
        <f t="shared" si="24"/>
        <v>115000</v>
      </c>
      <c r="L160" s="128">
        <f t="shared" si="24"/>
        <v>142900</v>
      </c>
      <c r="M160" s="127">
        <f t="shared" si="24"/>
        <v>159000</v>
      </c>
    </row>
    <row r="161" spans="1:13" s="18" customFormat="1" ht="21.75" customHeight="1" x14ac:dyDescent="0.25">
      <c r="A161" s="24"/>
      <c r="B161" s="35" t="s">
        <v>21</v>
      </c>
      <c r="C161" s="82">
        <v>301</v>
      </c>
      <c r="D161" s="83" t="s">
        <v>98</v>
      </c>
      <c r="E161" s="83" t="s">
        <v>89</v>
      </c>
      <c r="F161" s="102" t="s">
        <v>102</v>
      </c>
      <c r="G161" s="108" t="s">
        <v>39</v>
      </c>
      <c r="H161" s="126" t="s">
        <v>23</v>
      </c>
      <c r="I161" s="220">
        <f t="shared" si="24"/>
        <v>294284</v>
      </c>
      <c r="J161" s="220">
        <f t="shared" si="24"/>
        <v>115000</v>
      </c>
      <c r="K161" s="127">
        <f t="shared" si="24"/>
        <v>115000</v>
      </c>
      <c r="L161" s="128">
        <f t="shared" si="24"/>
        <v>142900</v>
      </c>
      <c r="M161" s="127">
        <f t="shared" si="24"/>
        <v>159000</v>
      </c>
    </row>
    <row r="162" spans="1:13" s="18" customFormat="1" ht="23.1" customHeight="1" x14ac:dyDescent="0.25">
      <c r="A162" s="24"/>
      <c r="B162" s="35" t="s">
        <v>36</v>
      </c>
      <c r="C162" s="82">
        <v>301</v>
      </c>
      <c r="D162" s="83" t="s">
        <v>98</v>
      </c>
      <c r="E162" s="83" t="s">
        <v>89</v>
      </c>
      <c r="F162" s="102" t="s">
        <v>102</v>
      </c>
      <c r="G162" s="108" t="s">
        <v>39</v>
      </c>
      <c r="H162" s="126" t="s">
        <v>37</v>
      </c>
      <c r="I162" s="220">
        <f>I163+I164</f>
        <v>294284</v>
      </c>
      <c r="J162" s="220">
        <f>J163+J164</f>
        <v>115000</v>
      </c>
      <c r="K162" s="127">
        <f>K163+K164</f>
        <v>115000</v>
      </c>
      <c r="L162" s="128">
        <f>L163+L164</f>
        <v>142900</v>
      </c>
      <c r="M162" s="127">
        <f>M163+M164</f>
        <v>159000</v>
      </c>
    </row>
    <row r="163" spans="1:13" s="18" customFormat="1" ht="21.75" customHeight="1" x14ac:dyDescent="0.25">
      <c r="A163" s="24"/>
      <c r="B163" s="35" t="s">
        <v>46</v>
      </c>
      <c r="C163" s="82">
        <v>301</v>
      </c>
      <c r="D163" s="83" t="s">
        <v>98</v>
      </c>
      <c r="E163" s="83" t="s">
        <v>89</v>
      </c>
      <c r="F163" s="102" t="s">
        <v>102</v>
      </c>
      <c r="G163" s="108" t="s">
        <v>39</v>
      </c>
      <c r="H163" s="126" t="s">
        <v>47</v>
      </c>
      <c r="I163" s="220">
        <v>294284</v>
      </c>
      <c r="J163" s="220">
        <v>105000</v>
      </c>
      <c r="K163" s="127">
        <v>105000</v>
      </c>
      <c r="L163" s="128">
        <v>132900</v>
      </c>
      <c r="M163" s="127">
        <v>149000</v>
      </c>
    </row>
    <row r="164" spans="1:13" s="18" customFormat="1" ht="22.5" customHeight="1" x14ac:dyDescent="0.25">
      <c r="A164" s="24"/>
      <c r="B164" s="35" t="s">
        <v>103</v>
      </c>
      <c r="C164" s="82">
        <v>301</v>
      </c>
      <c r="D164" s="83" t="s">
        <v>98</v>
      </c>
      <c r="E164" s="83" t="s">
        <v>89</v>
      </c>
      <c r="F164" s="102" t="s">
        <v>102</v>
      </c>
      <c r="G164" s="108" t="s">
        <v>39</v>
      </c>
      <c r="H164" s="126" t="s">
        <v>49</v>
      </c>
      <c r="I164" s="220">
        <v>0</v>
      </c>
      <c r="J164" s="220">
        <v>10000</v>
      </c>
      <c r="K164" s="127">
        <v>10000</v>
      </c>
      <c r="L164" s="128">
        <v>10000</v>
      </c>
      <c r="M164" s="127">
        <v>10000</v>
      </c>
    </row>
    <row r="165" spans="1:13" s="18" customFormat="1" ht="6" customHeight="1" thickBot="1" x14ac:dyDescent="0.3">
      <c r="A165" s="47"/>
      <c r="B165" s="59"/>
      <c r="C165" s="90"/>
      <c r="D165" s="167"/>
      <c r="E165" s="167"/>
      <c r="F165" s="168"/>
      <c r="G165" s="167"/>
      <c r="H165" s="169"/>
      <c r="I165" s="224"/>
      <c r="J165" s="224"/>
      <c r="K165" s="170"/>
      <c r="L165" s="171"/>
      <c r="M165" s="170"/>
    </row>
    <row r="166" spans="1:13" s="18" customFormat="1" ht="27.75" customHeight="1" thickBot="1" x14ac:dyDescent="0.3">
      <c r="A166" s="58">
        <v>11</v>
      </c>
      <c r="B166" s="46" t="s">
        <v>104</v>
      </c>
      <c r="C166" s="73">
        <v>301</v>
      </c>
      <c r="D166" s="120" t="s">
        <v>98</v>
      </c>
      <c r="E166" s="120" t="s">
        <v>90</v>
      </c>
      <c r="F166" s="121"/>
      <c r="G166" s="120"/>
      <c r="H166" s="122"/>
      <c r="I166" s="212">
        <f t="shared" ref="I166:M167" si="25">I167</f>
        <v>1132106.6499999999</v>
      </c>
      <c r="J166" s="212">
        <f t="shared" si="25"/>
        <v>894915.74</v>
      </c>
      <c r="K166" s="71">
        <f t="shared" si="25"/>
        <v>656061</v>
      </c>
      <c r="L166" s="72">
        <f t="shared" si="25"/>
        <v>831161</v>
      </c>
      <c r="M166" s="71">
        <f t="shared" si="25"/>
        <v>1089161</v>
      </c>
    </row>
    <row r="167" spans="1:13" s="18" customFormat="1" ht="37.5" customHeight="1" x14ac:dyDescent="0.25">
      <c r="A167" s="43"/>
      <c r="B167" s="49" t="s">
        <v>72</v>
      </c>
      <c r="C167" s="76">
        <v>301</v>
      </c>
      <c r="D167" s="77" t="s">
        <v>98</v>
      </c>
      <c r="E167" s="77" t="s">
        <v>90</v>
      </c>
      <c r="F167" s="99" t="s">
        <v>179</v>
      </c>
      <c r="G167" s="98"/>
      <c r="H167" s="106"/>
      <c r="I167" s="213">
        <f t="shared" si="25"/>
        <v>1132106.6499999999</v>
      </c>
      <c r="J167" s="213">
        <f t="shared" si="25"/>
        <v>894915.74</v>
      </c>
      <c r="K167" s="80">
        <f t="shared" si="25"/>
        <v>656061</v>
      </c>
      <c r="L167" s="81">
        <f t="shared" si="25"/>
        <v>831161</v>
      </c>
      <c r="M167" s="80">
        <f t="shared" si="25"/>
        <v>1089161</v>
      </c>
    </row>
    <row r="168" spans="1:13" s="18" customFormat="1" ht="24" customHeight="1" thickBot="1" x14ac:dyDescent="0.3">
      <c r="A168" s="47"/>
      <c r="B168" s="48" t="s">
        <v>18</v>
      </c>
      <c r="C168" s="90">
        <v>301</v>
      </c>
      <c r="D168" s="91" t="s">
        <v>98</v>
      </c>
      <c r="E168" s="91" t="s">
        <v>90</v>
      </c>
      <c r="F168" s="92" t="s">
        <v>82</v>
      </c>
      <c r="G168" s="91"/>
      <c r="H168" s="93"/>
      <c r="I168" s="218">
        <f>I182+I192+I169</f>
        <v>1132106.6499999999</v>
      </c>
      <c r="J168" s="218">
        <f>J182+J192+J169</f>
        <v>894915.74</v>
      </c>
      <c r="K168" s="111">
        <f>K182+K192+K169</f>
        <v>656061</v>
      </c>
      <c r="L168" s="112">
        <f>L182+L192+L169</f>
        <v>831161</v>
      </c>
      <c r="M168" s="111">
        <f>M182+M192+M169</f>
        <v>1089161</v>
      </c>
    </row>
    <row r="169" spans="1:13" s="18" customFormat="1" ht="24.75" customHeight="1" thickBot="1" x14ac:dyDescent="0.3">
      <c r="A169" s="58">
        <v>12</v>
      </c>
      <c r="B169" s="60" t="s">
        <v>105</v>
      </c>
      <c r="C169" s="73">
        <v>301</v>
      </c>
      <c r="D169" s="120" t="s">
        <v>98</v>
      </c>
      <c r="E169" s="120" t="s">
        <v>90</v>
      </c>
      <c r="F169" s="121" t="s">
        <v>106</v>
      </c>
      <c r="G169" s="120"/>
      <c r="H169" s="122"/>
      <c r="I169" s="212">
        <f>I171</f>
        <v>76937.42</v>
      </c>
      <c r="J169" s="212">
        <f>J171</f>
        <v>150000</v>
      </c>
      <c r="K169" s="71">
        <f>K171</f>
        <v>150000</v>
      </c>
      <c r="L169" s="72">
        <f>L171</f>
        <v>162100</v>
      </c>
      <c r="M169" s="71">
        <f>M171</f>
        <v>255000</v>
      </c>
    </row>
    <row r="170" spans="1:13" s="18" customFormat="1" ht="51" customHeight="1" x14ac:dyDescent="0.25">
      <c r="A170" s="43"/>
      <c r="B170" s="44" t="s">
        <v>165</v>
      </c>
      <c r="C170" s="76">
        <v>301</v>
      </c>
      <c r="D170" s="77" t="s">
        <v>98</v>
      </c>
      <c r="E170" s="77" t="s">
        <v>90</v>
      </c>
      <c r="F170" s="78" t="s">
        <v>106</v>
      </c>
      <c r="G170" s="77" t="s">
        <v>23</v>
      </c>
      <c r="H170" s="79"/>
      <c r="I170" s="213">
        <f>I171</f>
        <v>76937.42</v>
      </c>
      <c r="J170" s="213">
        <f>J171</f>
        <v>150000</v>
      </c>
      <c r="K170" s="80">
        <f>K171</f>
        <v>150000</v>
      </c>
      <c r="L170" s="81">
        <f>L171</f>
        <v>162100</v>
      </c>
      <c r="M170" s="80">
        <f>M171</f>
        <v>255000</v>
      </c>
    </row>
    <row r="171" spans="1:13" s="18" customFormat="1" ht="36" customHeight="1" x14ac:dyDescent="0.25">
      <c r="A171" s="24"/>
      <c r="B171" s="35" t="s">
        <v>34</v>
      </c>
      <c r="C171" s="82">
        <v>301</v>
      </c>
      <c r="D171" s="83" t="s">
        <v>98</v>
      </c>
      <c r="E171" s="83" t="s">
        <v>90</v>
      </c>
      <c r="F171" s="84" t="s">
        <v>106</v>
      </c>
      <c r="G171" s="83" t="s">
        <v>35</v>
      </c>
      <c r="H171" s="85"/>
      <c r="I171" s="214">
        <f>I172+I180</f>
        <v>76937.42</v>
      </c>
      <c r="J171" s="214">
        <f>J172+J180</f>
        <v>150000</v>
      </c>
      <c r="K171" s="86">
        <f>K172+K180</f>
        <v>150000</v>
      </c>
      <c r="L171" s="87">
        <f>L172+L180</f>
        <v>162100</v>
      </c>
      <c r="M171" s="86">
        <f>M172+M180</f>
        <v>255000</v>
      </c>
    </row>
    <row r="172" spans="1:13" s="18" customFormat="1" ht="30.75" customHeight="1" x14ac:dyDescent="0.25">
      <c r="A172" s="24"/>
      <c r="B172" s="35" t="s">
        <v>38</v>
      </c>
      <c r="C172" s="82">
        <v>301</v>
      </c>
      <c r="D172" s="83" t="s">
        <v>98</v>
      </c>
      <c r="E172" s="83" t="s">
        <v>90</v>
      </c>
      <c r="F172" s="84" t="s">
        <v>106</v>
      </c>
      <c r="G172" s="83" t="s">
        <v>39</v>
      </c>
      <c r="H172" s="85"/>
      <c r="I172" s="214">
        <f>I173+I177</f>
        <v>51374.58</v>
      </c>
      <c r="J172" s="214">
        <f>J173+J177</f>
        <v>100000</v>
      </c>
      <c r="K172" s="86">
        <f>K173+K177</f>
        <v>100000</v>
      </c>
      <c r="L172" s="87">
        <f>L173+L177</f>
        <v>110000</v>
      </c>
      <c r="M172" s="86">
        <f>M173+M177</f>
        <v>200000</v>
      </c>
    </row>
    <row r="173" spans="1:13" s="18" customFormat="1" ht="21" customHeight="1" x14ac:dyDescent="0.25">
      <c r="A173" s="24"/>
      <c r="B173" s="35" t="s">
        <v>21</v>
      </c>
      <c r="C173" s="82">
        <v>301</v>
      </c>
      <c r="D173" s="83" t="s">
        <v>98</v>
      </c>
      <c r="E173" s="83" t="s">
        <v>90</v>
      </c>
      <c r="F173" s="84" t="s">
        <v>106</v>
      </c>
      <c r="G173" s="83" t="s">
        <v>39</v>
      </c>
      <c r="H173" s="85" t="s">
        <v>23</v>
      </c>
      <c r="I173" s="214">
        <f>I174</f>
        <v>15114.58</v>
      </c>
      <c r="J173" s="214">
        <f>J174</f>
        <v>50000</v>
      </c>
      <c r="K173" s="86">
        <f>K174</f>
        <v>50000</v>
      </c>
      <c r="L173" s="87">
        <f>L174</f>
        <v>50000</v>
      </c>
      <c r="M173" s="86">
        <f>M174</f>
        <v>150000</v>
      </c>
    </row>
    <row r="174" spans="1:13" s="18" customFormat="1" ht="18.75" customHeight="1" x14ac:dyDescent="0.25">
      <c r="A174" s="24"/>
      <c r="B174" s="35" t="s">
        <v>107</v>
      </c>
      <c r="C174" s="82">
        <v>301</v>
      </c>
      <c r="D174" s="83" t="s">
        <v>98</v>
      </c>
      <c r="E174" s="83" t="s">
        <v>90</v>
      </c>
      <c r="F174" s="84" t="s">
        <v>106</v>
      </c>
      <c r="G174" s="83" t="s">
        <v>39</v>
      </c>
      <c r="H174" s="85" t="s">
        <v>37</v>
      </c>
      <c r="I174" s="214">
        <f>I175+I176</f>
        <v>15114.58</v>
      </c>
      <c r="J174" s="214">
        <f>J175+J176</f>
        <v>50000</v>
      </c>
      <c r="K174" s="86">
        <f>K175+K176</f>
        <v>50000</v>
      </c>
      <c r="L174" s="86">
        <f>L175+L176</f>
        <v>50000</v>
      </c>
      <c r="M174" s="86">
        <f>M175+M176</f>
        <v>150000</v>
      </c>
    </row>
    <row r="175" spans="1:13" s="18" customFormat="1" ht="21.75" customHeight="1" x14ac:dyDescent="0.25">
      <c r="A175" s="24"/>
      <c r="B175" s="35" t="s">
        <v>46</v>
      </c>
      <c r="C175" s="82">
        <v>301</v>
      </c>
      <c r="D175" s="83" t="s">
        <v>98</v>
      </c>
      <c r="E175" s="83" t="s">
        <v>90</v>
      </c>
      <c r="F175" s="84" t="s">
        <v>106</v>
      </c>
      <c r="G175" s="83" t="s">
        <v>39</v>
      </c>
      <c r="H175" s="85" t="s">
        <v>47</v>
      </c>
      <c r="I175" s="214">
        <v>13270.91</v>
      </c>
      <c r="J175" s="214">
        <v>50000</v>
      </c>
      <c r="K175" s="86">
        <v>50000</v>
      </c>
      <c r="L175" s="87">
        <v>50000</v>
      </c>
      <c r="M175" s="86">
        <v>150000</v>
      </c>
    </row>
    <row r="176" spans="1:13" s="18" customFormat="1" ht="21.75" customHeight="1" x14ac:dyDescent="0.25">
      <c r="A176" s="24"/>
      <c r="B176" s="35" t="s">
        <v>103</v>
      </c>
      <c r="C176" s="82">
        <v>301</v>
      </c>
      <c r="D176" s="83" t="s">
        <v>98</v>
      </c>
      <c r="E176" s="83" t="s">
        <v>90</v>
      </c>
      <c r="F176" s="84" t="s">
        <v>106</v>
      </c>
      <c r="G176" s="83" t="s">
        <v>39</v>
      </c>
      <c r="H176" s="85" t="s">
        <v>49</v>
      </c>
      <c r="I176" s="214">
        <v>1843.67</v>
      </c>
      <c r="J176" s="214">
        <v>0</v>
      </c>
      <c r="K176" s="86">
        <v>0</v>
      </c>
      <c r="L176" s="87">
        <v>0</v>
      </c>
      <c r="M176" s="86">
        <v>0</v>
      </c>
    </row>
    <row r="177" spans="1:13" s="18" customFormat="1" ht="36.75" customHeight="1" x14ac:dyDescent="0.25">
      <c r="A177" s="24"/>
      <c r="B177" s="34" t="s">
        <v>50</v>
      </c>
      <c r="C177" s="82">
        <v>301</v>
      </c>
      <c r="D177" s="83" t="s">
        <v>98</v>
      </c>
      <c r="E177" s="83" t="s">
        <v>90</v>
      </c>
      <c r="F177" s="84" t="s">
        <v>106</v>
      </c>
      <c r="G177" s="83" t="s">
        <v>39</v>
      </c>
      <c r="H177" s="85" t="s">
        <v>51</v>
      </c>
      <c r="I177" s="214">
        <f>I179</f>
        <v>36260</v>
      </c>
      <c r="J177" s="214">
        <f>J179</f>
        <v>50000</v>
      </c>
      <c r="K177" s="86">
        <f>K179</f>
        <v>50000</v>
      </c>
      <c r="L177" s="87">
        <f>L179</f>
        <v>60000</v>
      </c>
      <c r="M177" s="86">
        <f>M179</f>
        <v>50000</v>
      </c>
    </row>
    <row r="178" spans="1:13" s="18" customFormat="1" ht="36" customHeight="1" x14ac:dyDescent="0.25">
      <c r="A178" s="24"/>
      <c r="B178" s="35" t="s">
        <v>170</v>
      </c>
      <c r="C178" s="82">
        <v>301</v>
      </c>
      <c r="D178" s="83" t="s">
        <v>98</v>
      </c>
      <c r="E178" s="83" t="s">
        <v>90</v>
      </c>
      <c r="F178" s="84" t="s">
        <v>106</v>
      </c>
      <c r="G178" s="83" t="s">
        <v>39</v>
      </c>
      <c r="H178" s="85" t="s">
        <v>169</v>
      </c>
      <c r="I178" s="214">
        <f>I179</f>
        <v>36260</v>
      </c>
      <c r="J178" s="214">
        <f>J179</f>
        <v>50000</v>
      </c>
      <c r="K178" s="86">
        <f>K179</f>
        <v>50000</v>
      </c>
      <c r="L178" s="87">
        <f>L179</f>
        <v>60000</v>
      </c>
      <c r="M178" s="86">
        <f>M179</f>
        <v>50000</v>
      </c>
    </row>
    <row r="179" spans="1:13" s="18" customFormat="1" ht="32.25" customHeight="1" x14ac:dyDescent="0.25">
      <c r="A179" s="24"/>
      <c r="B179" s="34" t="s">
        <v>56</v>
      </c>
      <c r="C179" s="82">
        <v>301</v>
      </c>
      <c r="D179" s="83" t="s">
        <v>98</v>
      </c>
      <c r="E179" s="83" t="s">
        <v>90</v>
      </c>
      <c r="F179" s="84" t="s">
        <v>106</v>
      </c>
      <c r="G179" s="83" t="s">
        <v>39</v>
      </c>
      <c r="H179" s="85" t="s">
        <v>57</v>
      </c>
      <c r="I179" s="214">
        <v>36260</v>
      </c>
      <c r="J179" s="214">
        <v>50000</v>
      </c>
      <c r="K179" s="86">
        <v>50000</v>
      </c>
      <c r="L179" s="87">
        <v>60000</v>
      </c>
      <c r="M179" s="86">
        <v>50000</v>
      </c>
    </row>
    <row r="180" spans="1:13" s="18" customFormat="1" ht="22.5" customHeight="1" x14ac:dyDescent="0.25">
      <c r="A180" s="24"/>
      <c r="B180" s="34" t="s">
        <v>172</v>
      </c>
      <c r="C180" s="82">
        <v>301</v>
      </c>
      <c r="D180" s="83" t="s">
        <v>98</v>
      </c>
      <c r="E180" s="83" t="s">
        <v>90</v>
      </c>
      <c r="F180" s="84" t="s">
        <v>106</v>
      </c>
      <c r="G180" s="83" t="s">
        <v>171</v>
      </c>
      <c r="H180" s="85"/>
      <c r="I180" s="214">
        <f>I181</f>
        <v>25562.84</v>
      </c>
      <c r="J180" s="214">
        <f>J181</f>
        <v>50000</v>
      </c>
      <c r="K180" s="86">
        <f>K181</f>
        <v>50000</v>
      </c>
      <c r="L180" s="87">
        <f>L181</f>
        <v>52100</v>
      </c>
      <c r="M180" s="86">
        <f>M181</f>
        <v>55000</v>
      </c>
    </row>
    <row r="181" spans="1:13" s="18" customFormat="1" ht="24" customHeight="1" thickBot="1" x14ac:dyDescent="0.3">
      <c r="A181" s="47"/>
      <c r="B181" s="52" t="s">
        <v>44</v>
      </c>
      <c r="C181" s="90">
        <v>301</v>
      </c>
      <c r="D181" s="91" t="s">
        <v>98</v>
      </c>
      <c r="E181" s="91" t="s">
        <v>90</v>
      </c>
      <c r="F181" s="92" t="s">
        <v>106</v>
      </c>
      <c r="G181" s="91" t="s">
        <v>171</v>
      </c>
      <c r="H181" s="93" t="s">
        <v>45</v>
      </c>
      <c r="I181" s="218">
        <v>25562.84</v>
      </c>
      <c r="J181" s="218">
        <v>50000</v>
      </c>
      <c r="K181" s="111">
        <v>50000</v>
      </c>
      <c r="L181" s="112">
        <v>52100</v>
      </c>
      <c r="M181" s="111">
        <v>55000</v>
      </c>
    </row>
    <row r="182" spans="1:13" s="18" customFormat="1" ht="38.25" customHeight="1" thickBot="1" x14ac:dyDescent="0.3">
      <c r="A182" s="58">
        <v>13</v>
      </c>
      <c r="B182" s="60" t="s">
        <v>108</v>
      </c>
      <c r="C182" s="73">
        <v>301</v>
      </c>
      <c r="D182" s="120" t="s">
        <v>98</v>
      </c>
      <c r="E182" s="120" t="s">
        <v>90</v>
      </c>
      <c r="F182" s="121" t="s">
        <v>109</v>
      </c>
      <c r="G182" s="120"/>
      <c r="H182" s="122"/>
      <c r="I182" s="212">
        <f>I184</f>
        <v>37749.440000000002</v>
      </c>
      <c r="J182" s="212">
        <f>J184</f>
        <v>85000</v>
      </c>
      <c r="K182" s="71">
        <f>K184</f>
        <v>65000</v>
      </c>
      <c r="L182" s="72">
        <f>L184</f>
        <v>85000</v>
      </c>
      <c r="M182" s="71">
        <f>M184</f>
        <v>85000</v>
      </c>
    </row>
    <row r="183" spans="1:13" s="18" customFormat="1" ht="52.5" customHeight="1" x14ac:dyDescent="0.25">
      <c r="A183" s="43"/>
      <c r="B183" s="44" t="s">
        <v>165</v>
      </c>
      <c r="C183" s="76">
        <v>301</v>
      </c>
      <c r="D183" s="77" t="s">
        <v>98</v>
      </c>
      <c r="E183" s="77" t="s">
        <v>90</v>
      </c>
      <c r="F183" s="99" t="s">
        <v>109</v>
      </c>
      <c r="G183" s="98" t="s">
        <v>23</v>
      </c>
      <c r="H183" s="106"/>
      <c r="I183" s="213">
        <f t="shared" ref="I183:M184" si="26">I184</f>
        <v>37749.440000000002</v>
      </c>
      <c r="J183" s="213">
        <f t="shared" si="26"/>
        <v>85000</v>
      </c>
      <c r="K183" s="80">
        <f t="shared" si="26"/>
        <v>65000</v>
      </c>
      <c r="L183" s="81">
        <f t="shared" si="26"/>
        <v>85000</v>
      </c>
      <c r="M183" s="80">
        <f t="shared" si="26"/>
        <v>85000</v>
      </c>
    </row>
    <row r="184" spans="1:13" s="18" customFormat="1" ht="33" customHeight="1" x14ac:dyDescent="0.25">
      <c r="A184" s="24"/>
      <c r="B184" s="35" t="s">
        <v>34</v>
      </c>
      <c r="C184" s="82">
        <v>301</v>
      </c>
      <c r="D184" s="83" t="s">
        <v>98</v>
      </c>
      <c r="E184" s="83" t="s">
        <v>90</v>
      </c>
      <c r="F184" s="102" t="s">
        <v>109</v>
      </c>
      <c r="G184" s="83" t="s">
        <v>35</v>
      </c>
      <c r="H184" s="85"/>
      <c r="I184" s="214">
        <f t="shared" si="26"/>
        <v>37749.440000000002</v>
      </c>
      <c r="J184" s="214">
        <f t="shared" si="26"/>
        <v>85000</v>
      </c>
      <c r="K184" s="86">
        <f t="shared" si="26"/>
        <v>65000</v>
      </c>
      <c r="L184" s="87">
        <f t="shared" si="26"/>
        <v>85000</v>
      </c>
      <c r="M184" s="86">
        <f t="shared" si="26"/>
        <v>85000</v>
      </c>
    </row>
    <row r="185" spans="1:13" s="18" customFormat="1" ht="30" customHeight="1" x14ac:dyDescent="0.25">
      <c r="A185" s="24"/>
      <c r="B185" s="35" t="s">
        <v>38</v>
      </c>
      <c r="C185" s="82">
        <v>301</v>
      </c>
      <c r="D185" s="83" t="s">
        <v>98</v>
      </c>
      <c r="E185" s="83" t="s">
        <v>90</v>
      </c>
      <c r="F185" s="102" t="s">
        <v>109</v>
      </c>
      <c r="G185" s="83" t="s">
        <v>39</v>
      </c>
      <c r="H185" s="85"/>
      <c r="I185" s="214">
        <f>I186+I189</f>
        <v>37749.440000000002</v>
      </c>
      <c r="J185" s="214">
        <f>J186+J189</f>
        <v>85000</v>
      </c>
      <c r="K185" s="86">
        <f>K186+K189</f>
        <v>65000</v>
      </c>
      <c r="L185" s="87">
        <f>L186+L189</f>
        <v>85000</v>
      </c>
      <c r="M185" s="86">
        <f>M186+M189</f>
        <v>85000</v>
      </c>
    </row>
    <row r="186" spans="1:13" s="18" customFormat="1" ht="20.25" customHeight="1" x14ac:dyDescent="0.25">
      <c r="A186" s="24"/>
      <c r="B186" s="35" t="s">
        <v>107</v>
      </c>
      <c r="C186" s="82">
        <v>301</v>
      </c>
      <c r="D186" s="83" t="s">
        <v>98</v>
      </c>
      <c r="E186" s="83" t="s">
        <v>90</v>
      </c>
      <c r="F186" s="102" t="s">
        <v>109</v>
      </c>
      <c r="G186" s="83" t="s">
        <v>39</v>
      </c>
      <c r="H186" s="85" t="s">
        <v>37</v>
      </c>
      <c r="I186" s="214">
        <f>I187+I188</f>
        <v>37749.440000000002</v>
      </c>
      <c r="J186" s="214">
        <f>J187+J188</f>
        <v>80000</v>
      </c>
      <c r="K186" s="86">
        <f>K187+K188</f>
        <v>60000</v>
      </c>
      <c r="L186" s="87">
        <f>L187+L188</f>
        <v>80000</v>
      </c>
      <c r="M186" s="86">
        <f>M187+M188</f>
        <v>80000</v>
      </c>
    </row>
    <row r="187" spans="1:13" s="18" customFormat="1" ht="20.25" customHeight="1" x14ac:dyDescent="0.25">
      <c r="A187" s="24"/>
      <c r="B187" s="35" t="s">
        <v>46</v>
      </c>
      <c r="C187" s="82">
        <v>301</v>
      </c>
      <c r="D187" s="83" t="s">
        <v>98</v>
      </c>
      <c r="E187" s="83" t="s">
        <v>90</v>
      </c>
      <c r="F187" s="102" t="s">
        <v>109</v>
      </c>
      <c r="G187" s="83" t="s">
        <v>39</v>
      </c>
      <c r="H187" s="85" t="s">
        <v>47</v>
      </c>
      <c r="I187" s="214">
        <v>13148.28</v>
      </c>
      <c r="J187" s="214">
        <v>40000</v>
      </c>
      <c r="K187" s="86">
        <v>30000</v>
      </c>
      <c r="L187" s="87">
        <v>40000</v>
      </c>
      <c r="M187" s="86">
        <v>40000</v>
      </c>
    </row>
    <row r="188" spans="1:13" s="18" customFormat="1" ht="18.75" customHeight="1" x14ac:dyDescent="0.25">
      <c r="A188" s="24"/>
      <c r="B188" s="35" t="s">
        <v>48</v>
      </c>
      <c r="C188" s="82">
        <v>301</v>
      </c>
      <c r="D188" s="83" t="s">
        <v>98</v>
      </c>
      <c r="E188" s="83" t="s">
        <v>90</v>
      </c>
      <c r="F188" s="102" t="s">
        <v>109</v>
      </c>
      <c r="G188" s="83" t="s">
        <v>39</v>
      </c>
      <c r="H188" s="85" t="s">
        <v>49</v>
      </c>
      <c r="I188" s="214">
        <v>24601.16</v>
      </c>
      <c r="J188" s="214">
        <v>40000</v>
      </c>
      <c r="K188" s="86">
        <v>30000</v>
      </c>
      <c r="L188" s="87">
        <v>40000</v>
      </c>
      <c r="M188" s="86">
        <v>40000</v>
      </c>
    </row>
    <row r="189" spans="1:13" s="18" customFormat="1" ht="32.25" customHeight="1" x14ac:dyDescent="0.25">
      <c r="A189" s="24"/>
      <c r="B189" s="35" t="s">
        <v>50</v>
      </c>
      <c r="C189" s="82">
        <v>301</v>
      </c>
      <c r="D189" s="103" t="s">
        <v>98</v>
      </c>
      <c r="E189" s="83" t="s">
        <v>90</v>
      </c>
      <c r="F189" s="102" t="s">
        <v>109</v>
      </c>
      <c r="G189" s="83" t="s">
        <v>39</v>
      </c>
      <c r="H189" s="85" t="s">
        <v>51</v>
      </c>
      <c r="I189" s="214">
        <f t="shared" ref="I189:M190" si="27">I190</f>
        <v>0</v>
      </c>
      <c r="J189" s="214">
        <f t="shared" si="27"/>
        <v>5000</v>
      </c>
      <c r="K189" s="86">
        <f t="shared" si="27"/>
        <v>5000</v>
      </c>
      <c r="L189" s="87">
        <f t="shared" si="27"/>
        <v>5000</v>
      </c>
      <c r="M189" s="86">
        <f t="shared" si="27"/>
        <v>5000</v>
      </c>
    </row>
    <row r="190" spans="1:13" s="18" customFormat="1" ht="33.75" customHeight="1" x14ac:dyDescent="0.25">
      <c r="A190" s="24"/>
      <c r="B190" s="35" t="s">
        <v>170</v>
      </c>
      <c r="C190" s="82">
        <v>301</v>
      </c>
      <c r="D190" s="83" t="s">
        <v>98</v>
      </c>
      <c r="E190" s="83" t="s">
        <v>90</v>
      </c>
      <c r="F190" s="102" t="s">
        <v>109</v>
      </c>
      <c r="G190" s="83" t="s">
        <v>39</v>
      </c>
      <c r="H190" s="85" t="s">
        <v>169</v>
      </c>
      <c r="I190" s="214">
        <f t="shared" si="27"/>
        <v>0</v>
      </c>
      <c r="J190" s="214">
        <f t="shared" si="27"/>
        <v>5000</v>
      </c>
      <c r="K190" s="86">
        <f t="shared" si="27"/>
        <v>5000</v>
      </c>
      <c r="L190" s="87">
        <f t="shared" si="27"/>
        <v>5000</v>
      </c>
      <c r="M190" s="86">
        <f t="shared" si="27"/>
        <v>5000</v>
      </c>
    </row>
    <row r="191" spans="1:13" s="18" customFormat="1" ht="36" customHeight="1" thickBot="1" x14ac:dyDescent="0.3">
      <c r="A191" s="47"/>
      <c r="B191" s="48" t="s">
        <v>96</v>
      </c>
      <c r="C191" s="90">
        <v>301</v>
      </c>
      <c r="D191" s="91" t="s">
        <v>98</v>
      </c>
      <c r="E191" s="91" t="s">
        <v>90</v>
      </c>
      <c r="F191" s="172" t="s">
        <v>109</v>
      </c>
      <c r="G191" s="91" t="s">
        <v>39</v>
      </c>
      <c r="H191" s="93" t="s">
        <v>57</v>
      </c>
      <c r="I191" s="225">
        <v>0</v>
      </c>
      <c r="J191" s="225">
        <v>5000</v>
      </c>
      <c r="K191" s="173">
        <v>5000</v>
      </c>
      <c r="L191" s="174">
        <v>5000</v>
      </c>
      <c r="M191" s="173">
        <v>5000</v>
      </c>
    </row>
    <row r="192" spans="1:13" s="18" customFormat="1" ht="49.5" customHeight="1" thickBot="1" x14ac:dyDescent="0.3">
      <c r="A192" s="58">
        <v>14</v>
      </c>
      <c r="B192" s="60" t="s">
        <v>110</v>
      </c>
      <c r="C192" s="73">
        <v>301</v>
      </c>
      <c r="D192" s="120" t="s">
        <v>98</v>
      </c>
      <c r="E192" s="120" t="s">
        <v>90</v>
      </c>
      <c r="F192" s="121" t="s">
        <v>111</v>
      </c>
      <c r="G192" s="120"/>
      <c r="H192" s="122"/>
      <c r="I192" s="212">
        <f>I194</f>
        <v>1017419.79</v>
      </c>
      <c r="J192" s="212">
        <f>J194</f>
        <v>659915.74</v>
      </c>
      <c r="K192" s="71">
        <f>K194</f>
        <v>441061</v>
      </c>
      <c r="L192" s="72">
        <f>L194</f>
        <v>584061</v>
      </c>
      <c r="M192" s="71">
        <f>M194</f>
        <v>749161</v>
      </c>
    </row>
    <row r="193" spans="1:13" s="18" customFormat="1" ht="48.75" customHeight="1" x14ac:dyDescent="0.25">
      <c r="A193" s="43"/>
      <c r="B193" s="44" t="s">
        <v>165</v>
      </c>
      <c r="C193" s="76">
        <v>301</v>
      </c>
      <c r="D193" s="77" t="s">
        <v>98</v>
      </c>
      <c r="E193" s="77" t="s">
        <v>90</v>
      </c>
      <c r="F193" s="99" t="s">
        <v>111</v>
      </c>
      <c r="G193" s="98" t="s">
        <v>23</v>
      </c>
      <c r="H193" s="106"/>
      <c r="I193" s="213">
        <f>I194</f>
        <v>1017419.79</v>
      </c>
      <c r="J193" s="213">
        <f>J194</f>
        <v>659915.74</v>
      </c>
      <c r="K193" s="80">
        <f>K194</f>
        <v>441061</v>
      </c>
      <c r="L193" s="81">
        <f>L194</f>
        <v>584061</v>
      </c>
      <c r="M193" s="80">
        <f>M194</f>
        <v>749161</v>
      </c>
    </row>
    <row r="194" spans="1:13" s="18" customFormat="1" ht="31.5" customHeight="1" x14ac:dyDescent="0.25">
      <c r="A194" s="24"/>
      <c r="B194" s="35" t="s">
        <v>34</v>
      </c>
      <c r="C194" s="82">
        <v>301</v>
      </c>
      <c r="D194" s="83" t="s">
        <v>98</v>
      </c>
      <c r="E194" s="83" t="s">
        <v>90</v>
      </c>
      <c r="F194" s="102" t="s">
        <v>111</v>
      </c>
      <c r="G194" s="83" t="s">
        <v>35</v>
      </c>
      <c r="H194" s="85"/>
      <c r="I194" s="214">
        <f>I195</f>
        <v>1017419.79</v>
      </c>
      <c r="J194" s="214">
        <f>J195</f>
        <v>659915.74</v>
      </c>
      <c r="K194" s="86">
        <f>K195</f>
        <v>441061</v>
      </c>
      <c r="L194" s="87">
        <f t="shared" ref="L194:M196" si="28">L195</f>
        <v>584061</v>
      </c>
      <c r="M194" s="86">
        <f t="shared" si="28"/>
        <v>749161</v>
      </c>
    </row>
    <row r="195" spans="1:13" s="18" customFormat="1" ht="33" customHeight="1" x14ac:dyDescent="0.25">
      <c r="A195" s="24"/>
      <c r="B195" s="35" t="s">
        <v>38</v>
      </c>
      <c r="C195" s="82">
        <v>301</v>
      </c>
      <c r="D195" s="83" t="s">
        <v>98</v>
      </c>
      <c r="E195" s="83" t="s">
        <v>90</v>
      </c>
      <c r="F195" s="102" t="s">
        <v>111</v>
      </c>
      <c r="G195" s="83" t="s">
        <v>39</v>
      </c>
      <c r="H195" s="85"/>
      <c r="I195" s="214">
        <f>I196+I200</f>
        <v>1017419.79</v>
      </c>
      <c r="J195" s="214">
        <f>J196+J200</f>
        <v>659915.74</v>
      </c>
      <c r="K195" s="86">
        <f>K196+K200</f>
        <v>441061</v>
      </c>
      <c r="L195" s="87">
        <f>L196+L200</f>
        <v>584061</v>
      </c>
      <c r="M195" s="86">
        <f>M196+M200</f>
        <v>749161</v>
      </c>
    </row>
    <row r="196" spans="1:13" s="18" customFormat="1" ht="21" customHeight="1" x14ac:dyDescent="0.25">
      <c r="A196" s="24"/>
      <c r="B196" s="35" t="s">
        <v>21</v>
      </c>
      <c r="C196" s="82">
        <v>301</v>
      </c>
      <c r="D196" s="83" t="s">
        <v>98</v>
      </c>
      <c r="E196" s="83" t="s">
        <v>90</v>
      </c>
      <c r="F196" s="102" t="s">
        <v>111</v>
      </c>
      <c r="G196" s="83" t="s">
        <v>39</v>
      </c>
      <c r="H196" s="85" t="s">
        <v>23</v>
      </c>
      <c r="I196" s="214">
        <f>I197</f>
        <v>887284.79</v>
      </c>
      <c r="J196" s="214">
        <f>J197</f>
        <v>589915.74</v>
      </c>
      <c r="K196" s="86">
        <f>K197</f>
        <v>371061</v>
      </c>
      <c r="L196" s="87">
        <f t="shared" si="28"/>
        <v>504061</v>
      </c>
      <c r="M196" s="86">
        <f t="shared" si="28"/>
        <v>519161</v>
      </c>
    </row>
    <row r="197" spans="1:13" s="18" customFormat="1" ht="21" customHeight="1" x14ac:dyDescent="0.25">
      <c r="A197" s="24"/>
      <c r="B197" s="35" t="s">
        <v>107</v>
      </c>
      <c r="C197" s="82">
        <v>301</v>
      </c>
      <c r="D197" s="83" t="s">
        <v>98</v>
      </c>
      <c r="E197" s="83" t="s">
        <v>90</v>
      </c>
      <c r="F197" s="102" t="s">
        <v>111</v>
      </c>
      <c r="G197" s="83" t="s">
        <v>39</v>
      </c>
      <c r="H197" s="85" t="s">
        <v>37</v>
      </c>
      <c r="I197" s="214">
        <f>I198+I199</f>
        <v>887284.79</v>
      </c>
      <c r="J197" s="214">
        <f>J198+J199</f>
        <v>589915.74</v>
      </c>
      <c r="K197" s="86">
        <f>K198+K199</f>
        <v>371061</v>
      </c>
      <c r="L197" s="87">
        <f>L198+L199</f>
        <v>504061</v>
      </c>
      <c r="M197" s="86">
        <f>M198+M199</f>
        <v>519161</v>
      </c>
    </row>
    <row r="198" spans="1:13" s="18" customFormat="1" ht="22.5" customHeight="1" x14ac:dyDescent="0.25">
      <c r="A198" s="24"/>
      <c r="B198" s="35" t="s">
        <v>46</v>
      </c>
      <c r="C198" s="82">
        <v>301</v>
      </c>
      <c r="D198" s="83" t="s">
        <v>98</v>
      </c>
      <c r="E198" s="83" t="s">
        <v>90</v>
      </c>
      <c r="F198" s="102" t="s">
        <v>111</v>
      </c>
      <c r="G198" s="83" t="s">
        <v>39</v>
      </c>
      <c r="H198" s="85" t="s">
        <v>47</v>
      </c>
      <c r="I198" s="215">
        <v>681651.11</v>
      </c>
      <c r="J198" s="215">
        <v>489915.74</v>
      </c>
      <c r="K198" s="88">
        <v>271061</v>
      </c>
      <c r="L198" s="89">
        <v>384061</v>
      </c>
      <c r="M198" s="88">
        <v>379161</v>
      </c>
    </row>
    <row r="199" spans="1:13" s="18" customFormat="1" ht="21.75" customHeight="1" x14ac:dyDescent="0.25">
      <c r="A199" s="24"/>
      <c r="B199" s="35" t="s">
        <v>48</v>
      </c>
      <c r="C199" s="82">
        <v>301</v>
      </c>
      <c r="D199" s="83" t="s">
        <v>98</v>
      </c>
      <c r="E199" s="83" t="s">
        <v>90</v>
      </c>
      <c r="F199" s="102" t="s">
        <v>111</v>
      </c>
      <c r="G199" s="83" t="s">
        <v>39</v>
      </c>
      <c r="H199" s="85" t="s">
        <v>49</v>
      </c>
      <c r="I199" s="215">
        <v>205633.68</v>
      </c>
      <c r="J199" s="215">
        <v>100000</v>
      </c>
      <c r="K199" s="88">
        <v>100000</v>
      </c>
      <c r="L199" s="89">
        <v>120000</v>
      </c>
      <c r="M199" s="88">
        <v>140000</v>
      </c>
    </row>
    <row r="200" spans="1:13" s="18" customFormat="1" ht="33.75" customHeight="1" x14ac:dyDescent="0.25">
      <c r="A200" s="24"/>
      <c r="B200" s="35" t="s">
        <v>50</v>
      </c>
      <c r="C200" s="82">
        <v>301</v>
      </c>
      <c r="D200" s="83" t="s">
        <v>98</v>
      </c>
      <c r="E200" s="83" t="s">
        <v>90</v>
      </c>
      <c r="F200" s="102" t="s">
        <v>111</v>
      </c>
      <c r="G200" s="83" t="s">
        <v>39</v>
      </c>
      <c r="H200" s="85" t="s">
        <v>51</v>
      </c>
      <c r="I200" s="215">
        <f>I201+I202</f>
        <v>130135</v>
      </c>
      <c r="J200" s="215">
        <f>J201+J202</f>
        <v>70000</v>
      </c>
      <c r="K200" s="88">
        <f>K201+K202</f>
        <v>70000</v>
      </c>
      <c r="L200" s="89">
        <f>L201+L202</f>
        <v>80000</v>
      </c>
      <c r="M200" s="88">
        <f>M201+M202</f>
        <v>230000</v>
      </c>
    </row>
    <row r="201" spans="1:13" s="18" customFormat="1" ht="21" customHeight="1" x14ac:dyDescent="0.25">
      <c r="A201" s="24"/>
      <c r="B201" s="35" t="s">
        <v>52</v>
      </c>
      <c r="C201" s="82">
        <v>301</v>
      </c>
      <c r="D201" s="83" t="s">
        <v>98</v>
      </c>
      <c r="E201" s="83" t="s">
        <v>90</v>
      </c>
      <c r="F201" s="102" t="s">
        <v>111</v>
      </c>
      <c r="G201" s="83" t="s">
        <v>39</v>
      </c>
      <c r="H201" s="85" t="s">
        <v>53</v>
      </c>
      <c r="I201" s="215">
        <v>10750</v>
      </c>
      <c r="J201" s="215">
        <v>10000</v>
      </c>
      <c r="K201" s="88">
        <v>10000</v>
      </c>
      <c r="L201" s="89">
        <v>20000</v>
      </c>
      <c r="M201" s="88">
        <v>150000</v>
      </c>
    </row>
    <row r="202" spans="1:13" s="18" customFormat="1" ht="33" customHeight="1" x14ac:dyDescent="0.25">
      <c r="A202" s="24"/>
      <c r="B202" s="35" t="s">
        <v>170</v>
      </c>
      <c r="C202" s="82">
        <v>301</v>
      </c>
      <c r="D202" s="83" t="s">
        <v>98</v>
      </c>
      <c r="E202" s="83" t="s">
        <v>90</v>
      </c>
      <c r="F202" s="102" t="s">
        <v>111</v>
      </c>
      <c r="G202" s="83" t="s">
        <v>39</v>
      </c>
      <c r="H202" s="85" t="s">
        <v>169</v>
      </c>
      <c r="I202" s="215">
        <f>I203+I204</f>
        <v>119385</v>
      </c>
      <c r="J202" s="215">
        <f>J203+J204</f>
        <v>60000</v>
      </c>
      <c r="K202" s="88">
        <f>K203+K204</f>
        <v>60000</v>
      </c>
      <c r="L202" s="89">
        <f>L203+L204</f>
        <v>60000</v>
      </c>
      <c r="M202" s="88">
        <f>M203+M204</f>
        <v>80000</v>
      </c>
    </row>
    <row r="203" spans="1:13" s="18" customFormat="1" ht="35.25" customHeight="1" x14ac:dyDescent="0.25">
      <c r="A203" s="24"/>
      <c r="B203" s="35" t="s">
        <v>112</v>
      </c>
      <c r="C203" s="82">
        <v>301</v>
      </c>
      <c r="D203" s="83" t="s">
        <v>98</v>
      </c>
      <c r="E203" s="83" t="s">
        <v>90</v>
      </c>
      <c r="F203" s="102" t="s">
        <v>111</v>
      </c>
      <c r="G203" s="83" t="s">
        <v>39</v>
      </c>
      <c r="H203" s="85" t="s">
        <v>113</v>
      </c>
      <c r="I203" s="215">
        <v>59870</v>
      </c>
      <c r="J203" s="215">
        <v>30000</v>
      </c>
      <c r="K203" s="88">
        <v>30000</v>
      </c>
      <c r="L203" s="89">
        <v>30000</v>
      </c>
      <c r="M203" s="88">
        <v>40000</v>
      </c>
    </row>
    <row r="204" spans="1:13" s="18" customFormat="1" ht="36" customHeight="1" x14ac:dyDescent="0.25">
      <c r="A204" s="24"/>
      <c r="B204" s="35" t="s">
        <v>96</v>
      </c>
      <c r="C204" s="82">
        <v>301</v>
      </c>
      <c r="D204" s="83" t="s">
        <v>98</v>
      </c>
      <c r="E204" s="83" t="s">
        <v>90</v>
      </c>
      <c r="F204" s="102" t="s">
        <v>111</v>
      </c>
      <c r="G204" s="83" t="s">
        <v>39</v>
      </c>
      <c r="H204" s="85" t="s">
        <v>57</v>
      </c>
      <c r="I204" s="215">
        <v>59515</v>
      </c>
      <c r="J204" s="215">
        <v>30000</v>
      </c>
      <c r="K204" s="88">
        <v>30000</v>
      </c>
      <c r="L204" s="89">
        <v>30000</v>
      </c>
      <c r="M204" s="88">
        <v>40000</v>
      </c>
    </row>
    <row r="205" spans="1:13" s="18" customFormat="1" ht="6" customHeight="1" thickBot="1" x14ac:dyDescent="0.3">
      <c r="A205" s="47"/>
      <c r="B205" s="48"/>
      <c r="C205" s="90"/>
      <c r="D205" s="91"/>
      <c r="E205" s="91"/>
      <c r="F205" s="92"/>
      <c r="G205" s="91"/>
      <c r="H205" s="93"/>
      <c r="I205" s="225"/>
      <c r="J205" s="225"/>
      <c r="K205" s="173"/>
      <c r="L205" s="174"/>
      <c r="M205" s="173"/>
    </row>
    <row r="206" spans="1:13" s="18" customFormat="1" ht="36.75" customHeight="1" thickBot="1" x14ac:dyDescent="0.3">
      <c r="A206" s="58">
        <v>15</v>
      </c>
      <c r="B206" s="46" t="s">
        <v>114</v>
      </c>
      <c r="C206" s="73">
        <v>301</v>
      </c>
      <c r="D206" s="120" t="s">
        <v>71</v>
      </c>
      <c r="E206" s="120" t="s">
        <v>71</v>
      </c>
      <c r="F206" s="121"/>
      <c r="G206" s="120"/>
      <c r="H206" s="122"/>
      <c r="I206" s="212">
        <f t="shared" ref="I206:M212" si="29">I207</f>
        <v>15000</v>
      </c>
      <c r="J206" s="212">
        <f t="shared" si="29"/>
        <v>20000</v>
      </c>
      <c r="K206" s="71">
        <f t="shared" si="29"/>
        <v>20000</v>
      </c>
      <c r="L206" s="72">
        <f t="shared" si="29"/>
        <v>20000</v>
      </c>
      <c r="M206" s="71">
        <f t="shared" si="29"/>
        <v>0</v>
      </c>
    </row>
    <row r="207" spans="1:13" s="18" customFormat="1" ht="80.25" customHeight="1" x14ac:dyDescent="0.25">
      <c r="A207" s="43"/>
      <c r="B207" s="49" t="s">
        <v>215</v>
      </c>
      <c r="C207" s="76">
        <v>301</v>
      </c>
      <c r="D207" s="77" t="s">
        <v>71</v>
      </c>
      <c r="E207" s="77" t="s">
        <v>71</v>
      </c>
      <c r="F207" s="99" t="s">
        <v>15</v>
      </c>
      <c r="G207" s="98"/>
      <c r="H207" s="106"/>
      <c r="I207" s="213">
        <f t="shared" si="29"/>
        <v>15000</v>
      </c>
      <c r="J207" s="213">
        <f t="shared" si="29"/>
        <v>20000</v>
      </c>
      <c r="K207" s="80">
        <f t="shared" si="29"/>
        <v>20000</v>
      </c>
      <c r="L207" s="81">
        <f t="shared" si="29"/>
        <v>20000</v>
      </c>
      <c r="M207" s="80">
        <f t="shared" si="29"/>
        <v>0</v>
      </c>
    </row>
    <row r="208" spans="1:13" s="18" customFormat="1" ht="94.5" customHeight="1" x14ac:dyDescent="0.25">
      <c r="A208" s="24"/>
      <c r="B208" s="35" t="s">
        <v>216</v>
      </c>
      <c r="C208" s="82">
        <v>301</v>
      </c>
      <c r="D208" s="83" t="s">
        <v>71</v>
      </c>
      <c r="E208" s="83" t="s">
        <v>71</v>
      </c>
      <c r="F208" s="102" t="s">
        <v>217</v>
      </c>
      <c r="G208" s="103"/>
      <c r="H208" s="104"/>
      <c r="I208" s="214">
        <f t="shared" si="29"/>
        <v>15000</v>
      </c>
      <c r="J208" s="214">
        <f t="shared" si="29"/>
        <v>20000</v>
      </c>
      <c r="K208" s="86">
        <f t="shared" si="29"/>
        <v>20000</v>
      </c>
      <c r="L208" s="87">
        <f t="shared" si="29"/>
        <v>20000</v>
      </c>
      <c r="M208" s="86">
        <f t="shared" si="29"/>
        <v>0</v>
      </c>
    </row>
    <row r="209" spans="1:13" s="18" customFormat="1" ht="34.5" customHeight="1" x14ac:dyDescent="0.25">
      <c r="A209" s="24"/>
      <c r="B209" s="37" t="s">
        <v>115</v>
      </c>
      <c r="C209" s="82">
        <v>301</v>
      </c>
      <c r="D209" s="83" t="s">
        <v>71</v>
      </c>
      <c r="E209" s="83" t="s">
        <v>71</v>
      </c>
      <c r="F209" s="84" t="s">
        <v>218</v>
      </c>
      <c r="G209" s="83"/>
      <c r="H209" s="85"/>
      <c r="I209" s="214">
        <f t="shared" si="29"/>
        <v>15000</v>
      </c>
      <c r="J209" s="214">
        <f t="shared" si="29"/>
        <v>20000</v>
      </c>
      <c r="K209" s="86">
        <f t="shared" si="29"/>
        <v>20000</v>
      </c>
      <c r="L209" s="87">
        <f t="shared" si="29"/>
        <v>20000</v>
      </c>
      <c r="M209" s="86">
        <f t="shared" si="29"/>
        <v>0</v>
      </c>
    </row>
    <row r="210" spans="1:13" s="18" customFormat="1" ht="33" customHeight="1" x14ac:dyDescent="0.25">
      <c r="A210" s="24"/>
      <c r="B210" s="35" t="s">
        <v>34</v>
      </c>
      <c r="C210" s="82">
        <v>301</v>
      </c>
      <c r="D210" s="83" t="s">
        <v>71</v>
      </c>
      <c r="E210" s="83" t="s">
        <v>71</v>
      </c>
      <c r="F210" s="84" t="s">
        <v>218</v>
      </c>
      <c r="G210" s="83" t="s">
        <v>35</v>
      </c>
      <c r="H210" s="85"/>
      <c r="I210" s="214">
        <f t="shared" si="29"/>
        <v>15000</v>
      </c>
      <c r="J210" s="214">
        <f t="shared" si="29"/>
        <v>20000</v>
      </c>
      <c r="K210" s="86">
        <f>K211</f>
        <v>20000</v>
      </c>
      <c r="L210" s="87">
        <f t="shared" ref="L210:M212" si="30">L211</f>
        <v>20000</v>
      </c>
      <c r="M210" s="86">
        <f t="shared" si="30"/>
        <v>0</v>
      </c>
    </row>
    <row r="211" spans="1:13" s="18" customFormat="1" ht="33.75" customHeight="1" x14ac:dyDescent="0.25">
      <c r="A211" s="24"/>
      <c r="B211" s="35" t="s">
        <v>38</v>
      </c>
      <c r="C211" s="82">
        <v>301</v>
      </c>
      <c r="D211" s="83" t="s">
        <v>71</v>
      </c>
      <c r="E211" s="83" t="s">
        <v>71</v>
      </c>
      <c r="F211" s="84" t="s">
        <v>218</v>
      </c>
      <c r="G211" s="83" t="s">
        <v>39</v>
      </c>
      <c r="H211" s="85"/>
      <c r="I211" s="214">
        <f t="shared" si="29"/>
        <v>15000</v>
      </c>
      <c r="J211" s="214">
        <f t="shared" si="29"/>
        <v>20000</v>
      </c>
      <c r="K211" s="86">
        <f>K212</f>
        <v>20000</v>
      </c>
      <c r="L211" s="87">
        <f t="shared" si="30"/>
        <v>20000</v>
      </c>
      <c r="M211" s="86">
        <f t="shared" si="30"/>
        <v>0</v>
      </c>
    </row>
    <row r="212" spans="1:13" s="18" customFormat="1" ht="22.5" customHeight="1" x14ac:dyDescent="0.25">
      <c r="A212" s="24"/>
      <c r="B212" s="35" t="s">
        <v>21</v>
      </c>
      <c r="C212" s="82">
        <v>301</v>
      </c>
      <c r="D212" s="83" t="s">
        <v>71</v>
      </c>
      <c r="E212" s="83" t="s">
        <v>71</v>
      </c>
      <c r="F212" s="84" t="s">
        <v>218</v>
      </c>
      <c r="G212" s="83" t="s">
        <v>39</v>
      </c>
      <c r="H212" s="85" t="s">
        <v>51</v>
      </c>
      <c r="I212" s="214">
        <f t="shared" si="29"/>
        <v>15000</v>
      </c>
      <c r="J212" s="214">
        <f t="shared" si="29"/>
        <v>20000</v>
      </c>
      <c r="K212" s="86">
        <f>K213</f>
        <v>20000</v>
      </c>
      <c r="L212" s="87">
        <f t="shared" si="30"/>
        <v>20000</v>
      </c>
      <c r="M212" s="86">
        <f t="shared" si="30"/>
        <v>0</v>
      </c>
    </row>
    <row r="213" spans="1:13" s="18" customFormat="1" ht="30" customHeight="1" x14ac:dyDescent="0.25">
      <c r="A213" s="24"/>
      <c r="B213" s="35" t="s">
        <v>116</v>
      </c>
      <c r="C213" s="82">
        <v>301</v>
      </c>
      <c r="D213" s="83" t="s">
        <v>71</v>
      </c>
      <c r="E213" s="83" t="s">
        <v>71</v>
      </c>
      <c r="F213" s="84" t="s">
        <v>218</v>
      </c>
      <c r="G213" s="83" t="s">
        <v>39</v>
      </c>
      <c r="H213" s="85" t="s">
        <v>117</v>
      </c>
      <c r="I213" s="215">
        <v>15000</v>
      </c>
      <c r="J213" s="215">
        <v>20000</v>
      </c>
      <c r="K213" s="88">
        <v>20000</v>
      </c>
      <c r="L213" s="89">
        <v>20000</v>
      </c>
      <c r="M213" s="88"/>
    </row>
    <row r="214" spans="1:13" s="18" customFormat="1" ht="6" customHeight="1" thickBot="1" x14ac:dyDescent="0.3">
      <c r="A214" s="47"/>
      <c r="B214" s="52"/>
      <c r="C214" s="90"/>
      <c r="D214" s="91"/>
      <c r="E214" s="91"/>
      <c r="F214" s="92"/>
      <c r="G214" s="91"/>
      <c r="H214" s="117"/>
      <c r="I214" s="221"/>
      <c r="J214" s="221"/>
      <c r="K214" s="130"/>
      <c r="L214" s="131"/>
      <c r="M214" s="130"/>
    </row>
    <row r="215" spans="1:13" s="18" customFormat="1" ht="24.75" customHeight="1" thickBot="1" x14ac:dyDescent="0.3">
      <c r="A215" s="58">
        <v>16</v>
      </c>
      <c r="B215" s="46" t="s">
        <v>118</v>
      </c>
      <c r="C215" s="73">
        <v>301</v>
      </c>
      <c r="D215" s="120" t="s">
        <v>119</v>
      </c>
      <c r="E215" s="120" t="s">
        <v>120</v>
      </c>
      <c r="F215" s="121"/>
      <c r="G215" s="120"/>
      <c r="H215" s="122"/>
      <c r="I215" s="212">
        <f>I216</f>
        <v>1043850.8</v>
      </c>
      <c r="J215" s="212">
        <f>J216</f>
        <v>1167600</v>
      </c>
      <c r="K215" s="71">
        <f>K216</f>
        <v>1155400</v>
      </c>
      <c r="L215" s="72">
        <f>L216</f>
        <v>1175400</v>
      </c>
      <c r="M215" s="71">
        <f>M216</f>
        <v>1175400</v>
      </c>
    </row>
    <row r="216" spans="1:13" s="18" customFormat="1" ht="81.75" customHeight="1" x14ac:dyDescent="0.25">
      <c r="A216" s="43"/>
      <c r="B216" s="57" t="s">
        <v>184</v>
      </c>
      <c r="C216" s="181">
        <v>301</v>
      </c>
      <c r="D216" s="182" t="s">
        <v>119</v>
      </c>
      <c r="E216" s="182" t="s">
        <v>13</v>
      </c>
      <c r="F216" s="183" t="s">
        <v>183</v>
      </c>
      <c r="G216" s="182"/>
      <c r="H216" s="184"/>
      <c r="I216" s="226">
        <f>I217+I256</f>
        <v>1043850.8</v>
      </c>
      <c r="J216" s="226">
        <f>J217+J256</f>
        <v>1167600</v>
      </c>
      <c r="K216" s="185">
        <f>K217+K256</f>
        <v>1155400</v>
      </c>
      <c r="L216" s="186">
        <f>L217+L256</f>
        <v>1175400</v>
      </c>
      <c r="M216" s="185">
        <f>M217+M256</f>
        <v>1175400</v>
      </c>
    </row>
    <row r="217" spans="1:13" s="18" customFormat="1" ht="18" customHeight="1" x14ac:dyDescent="0.25">
      <c r="A217" s="24"/>
      <c r="B217" s="32" t="s">
        <v>185</v>
      </c>
      <c r="C217" s="175">
        <v>301</v>
      </c>
      <c r="D217" s="176" t="s">
        <v>119</v>
      </c>
      <c r="E217" s="176" t="s">
        <v>13</v>
      </c>
      <c r="F217" s="177" t="s">
        <v>121</v>
      </c>
      <c r="G217" s="176"/>
      <c r="H217" s="178"/>
      <c r="I217" s="227">
        <f>I218+I232+I246+I254</f>
        <v>829949.3600000001</v>
      </c>
      <c r="J217" s="227">
        <f>J218+J232+J246+J254</f>
        <v>940400</v>
      </c>
      <c r="K217" s="179">
        <f>K218+K232+K246+K254</f>
        <v>899600</v>
      </c>
      <c r="L217" s="180">
        <f>L218+L232+L246+L254</f>
        <v>919600</v>
      </c>
      <c r="M217" s="179">
        <f>M218+M232+M246+M254</f>
        <v>919600</v>
      </c>
    </row>
    <row r="218" spans="1:13" s="18" customFormat="1" ht="36.75" customHeight="1" x14ac:dyDescent="0.25">
      <c r="A218" s="24"/>
      <c r="B218" s="35" t="s">
        <v>122</v>
      </c>
      <c r="C218" s="82">
        <v>301</v>
      </c>
      <c r="D218" s="83" t="s">
        <v>119</v>
      </c>
      <c r="E218" s="83" t="s">
        <v>13</v>
      </c>
      <c r="F218" s="102" t="s">
        <v>121</v>
      </c>
      <c r="G218" s="83" t="s">
        <v>22</v>
      </c>
      <c r="H218" s="85"/>
      <c r="I218" s="214">
        <f>I219+I224+I228</f>
        <v>248370.45</v>
      </c>
      <c r="J218" s="214">
        <f>J219+J224+J228</f>
        <v>410600</v>
      </c>
      <c r="K218" s="86">
        <f>K219+K224+K228</f>
        <v>386600</v>
      </c>
      <c r="L218" s="87">
        <f>L219+L224+L228</f>
        <v>406600</v>
      </c>
      <c r="M218" s="86">
        <f>M219+M224+M228</f>
        <v>406600</v>
      </c>
    </row>
    <row r="219" spans="1:13" s="18" customFormat="1" ht="93" customHeight="1" x14ac:dyDescent="0.25">
      <c r="A219" s="24"/>
      <c r="B219" s="35" t="s">
        <v>186</v>
      </c>
      <c r="C219" s="82">
        <v>301</v>
      </c>
      <c r="D219" s="83" t="s">
        <v>119</v>
      </c>
      <c r="E219" s="83" t="s">
        <v>13</v>
      </c>
      <c r="F219" s="102" t="s">
        <v>121</v>
      </c>
      <c r="G219" s="83" t="s">
        <v>123</v>
      </c>
      <c r="H219" s="85"/>
      <c r="I219" s="214">
        <f t="shared" ref="I219:M220" si="31">I220</f>
        <v>176017.91</v>
      </c>
      <c r="J219" s="214">
        <f t="shared" si="31"/>
        <v>300000</v>
      </c>
      <c r="K219" s="86">
        <f t="shared" si="31"/>
        <v>280000</v>
      </c>
      <c r="L219" s="87">
        <f t="shared" si="31"/>
        <v>300000</v>
      </c>
      <c r="M219" s="86">
        <f t="shared" si="31"/>
        <v>300000</v>
      </c>
    </row>
    <row r="220" spans="1:13" s="18" customFormat="1" ht="21" customHeight="1" x14ac:dyDescent="0.25">
      <c r="A220" s="24"/>
      <c r="B220" s="35" t="s">
        <v>187</v>
      </c>
      <c r="C220" s="82">
        <v>301</v>
      </c>
      <c r="D220" s="83" t="s">
        <v>119</v>
      </c>
      <c r="E220" s="83" t="s">
        <v>13</v>
      </c>
      <c r="F220" s="102" t="s">
        <v>121</v>
      </c>
      <c r="G220" s="83" t="s">
        <v>124</v>
      </c>
      <c r="H220" s="85"/>
      <c r="I220" s="214">
        <f t="shared" si="31"/>
        <v>176017.91</v>
      </c>
      <c r="J220" s="214">
        <f t="shared" si="31"/>
        <v>300000</v>
      </c>
      <c r="K220" s="86">
        <f t="shared" si="31"/>
        <v>280000</v>
      </c>
      <c r="L220" s="87">
        <f t="shared" si="31"/>
        <v>300000</v>
      </c>
      <c r="M220" s="86">
        <f t="shared" si="31"/>
        <v>300000</v>
      </c>
    </row>
    <row r="221" spans="1:13" s="18" customFormat="1" ht="25.5" customHeight="1" x14ac:dyDescent="0.25">
      <c r="A221" s="24"/>
      <c r="B221" s="35" t="s">
        <v>21</v>
      </c>
      <c r="C221" s="82">
        <v>301</v>
      </c>
      <c r="D221" s="83" t="s">
        <v>119</v>
      </c>
      <c r="E221" s="83" t="s">
        <v>13</v>
      </c>
      <c r="F221" s="102" t="s">
        <v>121</v>
      </c>
      <c r="G221" s="83" t="s">
        <v>124</v>
      </c>
      <c r="H221" s="85" t="s">
        <v>23</v>
      </c>
      <c r="I221" s="214">
        <f t="shared" ref="I221:M222" si="32">I222</f>
        <v>176017.91</v>
      </c>
      <c r="J221" s="214">
        <f t="shared" si="32"/>
        <v>300000</v>
      </c>
      <c r="K221" s="86">
        <f t="shared" si="32"/>
        <v>280000</v>
      </c>
      <c r="L221" s="87">
        <f t="shared" si="32"/>
        <v>300000</v>
      </c>
      <c r="M221" s="86">
        <f t="shared" si="32"/>
        <v>300000</v>
      </c>
    </row>
    <row r="222" spans="1:13" s="18" customFormat="1" ht="30" customHeight="1" x14ac:dyDescent="0.25">
      <c r="A222" s="24"/>
      <c r="B222" s="34" t="s">
        <v>24</v>
      </c>
      <c r="C222" s="82">
        <v>301</v>
      </c>
      <c r="D222" s="83" t="s">
        <v>119</v>
      </c>
      <c r="E222" s="83" t="s">
        <v>13</v>
      </c>
      <c r="F222" s="102" t="s">
        <v>121</v>
      </c>
      <c r="G222" s="83" t="s">
        <v>124</v>
      </c>
      <c r="H222" s="85" t="s">
        <v>26</v>
      </c>
      <c r="I222" s="214">
        <f t="shared" si="32"/>
        <v>176017.91</v>
      </c>
      <c r="J222" s="214">
        <f t="shared" si="32"/>
        <v>300000</v>
      </c>
      <c r="K222" s="86">
        <f>K223</f>
        <v>280000</v>
      </c>
      <c r="L222" s="87">
        <f t="shared" si="32"/>
        <v>300000</v>
      </c>
      <c r="M222" s="86">
        <f t="shared" si="32"/>
        <v>300000</v>
      </c>
    </row>
    <row r="223" spans="1:13" s="18" customFormat="1" ht="22.5" customHeight="1" x14ac:dyDescent="0.25">
      <c r="A223" s="24"/>
      <c r="B223" s="34" t="s">
        <v>28</v>
      </c>
      <c r="C223" s="82">
        <v>301</v>
      </c>
      <c r="D223" s="83" t="s">
        <v>119</v>
      </c>
      <c r="E223" s="83" t="s">
        <v>13</v>
      </c>
      <c r="F223" s="102" t="s">
        <v>121</v>
      </c>
      <c r="G223" s="83" t="s">
        <v>124</v>
      </c>
      <c r="H223" s="85" t="s">
        <v>30</v>
      </c>
      <c r="I223" s="215">
        <v>176017.91</v>
      </c>
      <c r="J223" s="215">
        <v>300000</v>
      </c>
      <c r="K223" s="88">
        <v>280000</v>
      </c>
      <c r="L223" s="89">
        <v>300000</v>
      </c>
      <c r="M223" s="88">
        <v>300000</v>
      </c>
    </row>
    <row r="224" spans="1:13" s="18" customFormat="1" ht="52.5" customHeight="1" x14ac:dyDescent="0.25">
      <c r="A224" s="24"/>
      <c r="B224" s="34" t="s">
        <v>188</v>
      </c>
      <c r="C224" s="82">
        <v>301</v>
      </c>
      <c r="D224" s="83" t="s">
        <v>119</v>
      </c>
      <c r="E224" s="83" t="s">
        <v>13</v>
      </c>
      <c r="F224" s="102" t="s">
        <v>121</v>
      </c>
      <c r="G224" s="83" t="s">
        <v>125</v>
      </c>
      <c r="H224" s="85"/>
      <c r="I224" s="215">
        <f t="shared" ref="I224:M226" si="33">I225</f>
        <v>15665.75</v>
      </c>
      <c r="J224" s="215">
        <f t="shared" si="33"/>
        <v>20000</v>
      </c>
      <c r="K224" s="88">
        <f t="shared" si="33"/>
        <v>16000</v>
      </c>
      <c r="L224" s="89">
        <f t="shared" si="33"/>
        <v>16000</v>
      </c>
      <c r="M224" s="88">
        <f t="shared" si="33"/>
        <v>16000</v>
      </c>
    </row>
    <row r="225" spans="1:13" s="18" customFormat="1" ht="18.75" customHeight="1" x14ac:dyDescent="0.25">
      <c r="A225" s="24"/>
      <c r="B225" s="35" t="s">
        <v>21</v>
      </c>
      <c r="C225" s="82">
        <v>301</v>
      </c>
      <c r="D225" s="83" t="s">
        <v>119</v>
      </c>
      <c r="E225" s="83" t="s">
        <v>13</v>
      </c>
      <c r="F225" s="102" t="s">
        <v>121</v>
      </c>
      <c r="G225" s="83" t="s">
        <v>125</v>
      </c>
      <c r="H225" s="85" t="s">
        <v>23</v>
      </c>
      <c r="I225" s="215">
        <f t="shared" si="33"/>
        <v>15665.75</v>
      </c>
      <c r="J225" s="215">
        <f t="shared" si="33"/>
        <v>20000</v>
      </c>
      <c r="K225" s="88">
        <f t="shared" si="33"/>
        <v>16000</v>
      </c>
      <c r="L225" s="89">
        <f t="shared" si="33"/>
        <v>16000</v>
      </c>
      <c r="M225" s="88">
        <f t="shared" si="33"/>
        <v>16000</v>
      </c>
    </row>
    <row r="226" spans="1:13" s="18" customFormat="1" ht="18.75" customHeight="1" x14ac:dyDescent="0.25">
      <c r="A226" s="24"/>
      <c r="B226" s="35" t="s">
        <v>24</v>
      </c>
      <c r="C226" s="82">
        <v>301</v>
      </c>
      <c r="D226" s="83" t="s">
        <v>119</v>
      </c>
      <c r="E226" s="83" t="s">
        <v>13</v>
      </c>
      <c r="F226" s="102" t="s">
        <v>121</v>
      </c>
      <c r="G226" s="83" t="s">
        <v>125</v>
      </c>
      <c r="H226" s="85" t="s">
        <v>26</v>
      </c>
      <c r="I226" s="215">
        <f t="shared" si="33"/>
        <v>15665.75</v>
      </c>
      <c r="J226" s="215">
        <f t="shared" si="33"/>
        <v>20000</v>
      </c>
      <c r="K226" s="88">
        <f t="shared" si="33"/>
        <v>16000</v>
      </c>
      <c r="L226" s="89">
        <f t="shared" si="33"/>
        <v>16000</v>
      </c>
      <c r="M226" s="88">
        <f t="shared" si="33"/>
        <v>16000</v>
      </c>
    </row>
    <row r="227" spans="1:13" s="18" customFormat="1" ht="28.5" customHeight="1" x14ac:dyDescent="0.25">
      <c r="A227" s="24"/>
      <c r="B227" s="34" t="s">
        <v>189</v>
      </c>
      <c r="C227" s="82">
        <v>301</v>
      </c>
      <c r="D227" s="83" t="s">
        <v>119</v>
      </c>
      <c r="E227" s="83" t="s">
        <v>13</v>
      </c>
      <c r="F227" s="102" t="s">
        <v>121</v>
      </c>
      <c r="G227" s="83" t="s">
        <v>125</v>
      </c>
      <c r="H227" s="85" t="s">
        <v>126</v>
      </c>
      <c r="I227" s="215">
        <v>15665.75</v>
      </c>
      <c r="J227" s="215">
        <v>20000</v>
      </c>
      <c r="K227" s="88">
        <v>16000</v>
      </c>
      <c r="L227" s="89">
        <v>16000</v>
      </c>
      <c r="M227" s="88">
        <v>16000</v>
      </c>
    </row>
    <row r="228" spans="1:13" s="18" customFormat="1" ht="48" customHeight="1" x14ac:dyDescent="0.25">
      <c r="A228" s="24"/>
      <c r="B228" s="34" t="s">
        <v>190</v>
      </c>
      <c r="C228" s="82">
        <v>301</v>
      </c>
      <c r="D228" s="83" t="s">
        <v>119</v>
      </c>
      <c r="E228" s="83" t="s">
        <v>13</v>
      </c>
      <c r="F228" s="102" t="s">
        <v>121</v>
      </c>
      <c r="G228" s="83" t="s">
        <v>127</v>
      </c>
      <c r="H228" s="85"/>
      <c r="I228" s="215">
        <f t="shared" ref="I228:M230" si="34">I229</f>
        <v>56686.79</v>
      </c>
      <c r="J228" s="215">
        <f t="shared" si="34"/>
        <v>90600</v>
      </c>
      <c r="K228" s="88">
        <f t="shared" si="34"/>
        <v>90600</v>
      </c>
      <c r="L228" s="89">
        <f t="shared" si="34"/>
        <v>90600</v>
      </c>
      <c r="M228" s="88">
        <f t="shared" si="34"/>
        <v>90600</v>
      </c>
    </row>
    <row r="229" spans="1:13" s="18" customFormat="1" ht="19.5" customHeight="1" x14ac:dyDescent="0.25">
      <c r="A229" s="24"/>
      <c r="B229" s="35" t="s">
        <v>21</v>
      </c>
      <c r="C229" s="82">
        <v>301</v>
      </c>
      <c r="D229" s="83" t="s">
        <v>119</v>
      </c>
      <c r="E229" s="83" t="s">
        <v>13</v>
      </c>
      <c r="F229" s="102" t="s">
        <v>121</v>
      </c>
      <c r="G229" s="83" t="s">
        <v>127</v>
      </c>
      <c r="H229" s="85" t="s">
        <v>23</v>
      </c>
      <c r="I229" s="215">
        <f t="shared" si="34"/>
        <v>56686.79</v>
      </c>
      <c r="J229" s="215">
        <f t="shared" si="34"/>
        <v>90600</v>
      </c>
      <c r="K229" s="88">
        <f t="shared" si="34"/>
        <v>90600</v>
      </c>
      <c r="L229" s="89">
        <f t="shared" si="34"/>
        <v>90600</v>
      </c>
      <c r="M229" s="88">
        <f t="shared" si="34"/>
        <v>90600</v>
      </c>
    </row>
    <row r="230" spans="1:13" s="18" customFormat="1" ht="34.5" customHeight="1" x14ac:dyDescent="0.25">
      <c r="A230" s="24"/>
      <c r="B230" s="34" t="s">
        <v>24</v>
      </c>
      <c r="C230" s="82">
        <v>301</v>
      </c>
      <c r="D230" s="83" t="s">
        <v>119</v>
      </c>
      <c r="E230" s="83" t="s">
        <v>13</v>
      </c>
      <c r="F230" s="102" t="s">
        <v>121</v>
      </c>
      <c r="G230" s="83" t="s">
        <v>127</v>
      </c>
      <c r="H230" s="85" t="s">
        <v>26</v>
      </c>
      <c r="I230" s="215">
        <f t="shared" si="34"/>
        <v>56686.79</v>
      </c>
      <c r="J230" s="215">
        <f t="shared" si="34"/>
        <v>90600</v>
      </c>
      <c r="K230" s="88">
        <f t="shared" si="34"/>
        <v>90600</v>
      </c>
      <c r="L230" s="89">
        <f t="shared" si="34"/>
        <v>90600</v>
      </c>
      <c r="M230" s="88">
        <f t="shared" si="34"/>
        <v>90600</v>
      </c>
    </row>
    <row r="231" spans="1:13" s="18" customFormat="1" ht="22.5" customHeight="1" x14ac:dyDescent="0.25">
      <c r="A231" s="24"/>
      <c r="B231" s="34" t="s">
        <v>31</v>
      </c>
      <c r="C231" s="82">
        <v>301</v>
      </c>
      <c r="D231" s="83" t="s">
        <v>119</v>
      </c>
      <c r="E231" s="83" t="s">
        <v>13</v>
      </c>
      <c r="F231" s="102" t="s">
        <v>121</v>
      </c>
      <c r="G231" s="83" t="s">
        <v>127</v>
      </c>
      <c r="H231" s="85" t="s">
        <v>33</v>
      </c>
      <c r="I231" s="215">
        <v>56686.79</v>
      </c>
      <c r="J231" s="215">
        <v>90600</v>
      </c>
      <c r="K231" s="88">
        <v>90600</v>
      </c>
      <c r="L231" s="89">
        <v>90600</v>
      </c>
      <c r="M231" s="88">
        <v>90600</v>
      </c>
    </row>
    <row r="232" spans="1:13" s="18" customFormat="1" ht="48.75" customHeight="1" x14ac:dyDescent="0.25">
      <c r="A232" s="24"/>
      <c r="B232" s="34" t="s">
        <v>165</v>
      </c>
      <c r="C232" s="82">
        <v>301</v>
      </c>
      <c r="D232" s="83" t="s">
        <v>119</v>
      </c>
      <c r="E232" s="83" t="s">
        <v>13</v>
      </c>
      <c r="F232" s="102" t="s">
        <v>121</v>
      </c>
      <c r="G232" s="83" t="s">
        <v>23</v>
      </c>
      <c r="H232" s="85"/>
      <c r="I232" s="215">
        <f>I233</f>
        <v>564954.67000000004</v>
      </c>
      <c r="J232" s="215">
        <f>J233</f>
        <v>512800</v>
      </c>
      <c r="K232" s="88">
        <f>K233</f>
        <v>494000</v>
      </c>
      <c r="L232" s="89">
        <f>L233</f>
        <v>494000</v>
      </c>
      <c r="M232" s="88">
        <f>M233</f>
        <v>494000</v>
      </c>
    </row>
    <row r="233" spans="1:13" s="18" customFormat="1" ht="35.25" customHeight="1" x14ac:dyDescent="0.25">
      <c r="A233" s="24"/>
      <c r="B233" s="35" t="s">
        <v>34</v>
      </c>
      <c r="C233" s="82">
        <v>301</v>
      </c>
      <c r="D233" s="83" t="s">
        <v>119</v>
      </c>
      <c r="E233" s="83" t="s">
        <v>13</v>
      </c>
      <c r="F233" s="102" t="s">
        <v>121</v>
      </c>
      <c r="G233" s="83" t="s">
        <v>35</v>
      </c>
      <c r="H233" s="85" t="s">
        <v>128</v>
      </c>
      <c r="I233" s="215">
        <f>I234+I244</f>
        <v>564954.67000000004</v>
      </c>
      <c r="J233" s="215">
        <f>J234+J244</f>
        <v>512800</v>
      </c>
      <c r="K233" s="88">
        <f>K234+K244</f>
        <v>494000</v>
      </c>
      <c r="L233" s="89">
        <f>L234+L244</f>
        <v>494000</v>
      </c>
      <c r="M233" s="88">
        <f>M234+M244</f>
        <v>494000</v>
      </c>
    </row>
    <row r="234" spans="1:13" s="18" customFormat="1" ht="34.5" customHeight="1" x14ac:dyDescent="0.25">
      <c r="A234" s="24"/>
      <c r="B234" s="35" t="s">
        <v>38</v>
      </c>
      <c r="C234" s="82">
        <v>301</v>
      </c>
      <c r="D234" s="83" t="s">
        <v>119</v>
      </c>
      <c r="E234" s="83" t="s">
        <v>13</v>
      </c>
      <c r="F234" s="102" t="s">
        <v>121</v>
      </c>
      <c r="G234" s="83" t="s">
        <v>39</v>
      </c>
      <c r="H234" s="85"/>
      <c r="I234" s="215">
        <f>I236+I239</f>
        <v>541555.15</v>
      </c>
      <c r="J234" s="215">
        <f>J236+J239</f>
        <v>462800</v>
      </c>
      <c r="K234" s="88">
        <f>K236+K239</f>
        <v>444000</v>
      </c>
      <c r="L234" s="89">
        <f>L236+L239</f>
        <v>444000</v>
      </c>
      <c r="M234" s="88">
        <f>M236+M239</f>
        <v>444000</v>
      </c>
    </row>
    <row r="235" spans="1:13" s="18" customFormat="1" ht="22.5" customHeight="1" x14ac:dyDescent="0.25">
      <c r="A235" s="24"/>
      <c r="B235" s="35" t="s">
        <v>21</v>
      </c>
      <c r="C235" s="82">
        <v>301</v>
      </c>
      <c r="D235" s="83" t="s">
        <v>119</v>
      </c>
      <c r="E235" s="83" t="s">
        <v>13</v>
      </c>
      <c r="F235" s="102" t="s">
        <v>121</v>
      </c>
      <c r="G235" s="83" t="s">
        <v>39</v>
      </c>
      <c r="H235" s="85" t="s">
        <v>23</v>
      </c>
      <c r="I235" s="215">
        <f>I236</f>
        <v>229566.75</v>
      </c>
      <c r="J235" s="215">
        <f>J236</f>
        <v>222800</v>
      </c>
      <c r="K235" s="88">
        <f>K236</f>
        <v>224000</v>
      </c>
      <c r="L235" s="89">
        <f>L236</f>
        <v>224000</v>
      </c>
      <c r="M235" s="88">
        <f>M236</f>
        <v>224000</v>
      </c>
    </row>
    <row r="236" spans="1:13" s="18" customFormat="1" ht="18.95" customHeight="1" x14ac:dyDescent="0.25">
      <c r="A236" s="24"/>
      <c r="B236" s="35" t="s">
        <v>36</v>
      </c>
      <c r="C236" s="82">
        <v>301</v>
      </c>
      <c r="D236" s="83" t="s">
        <v>119</v>
      </c>
      <c r="E236" s="83" t="s">
        <v>13</v>
      </c>
      <c r="F236" s="102" t="s">
        <v>121</v>
      </c>
      <c r="G236" s="83" t="s">
        <v>39</v>
      </c>
      <c r="H236" s="85" t="s">
        <v>37</v>
      </c>
      <c r="I236" s="215">
        <f>I237+I238</f>
        <v>229566.75</v>
      </c>
      <c r="J236" s="215">
        <f>J237+J238</f>
        <v>222800</v>
      </c>
      <c r="K236" s="88">
        <f>K237+K238</f>
        <v>224000</v>
      </c>
      <c r="L236" s="89">
        <f>L237+L238</f>
        <v>224000</v>
      </c>
      <c r="M236" s="88">
        <f>M237+M238</f>
        <v>224000</v>
      </c>
    </row>
    <row r="237" spans="1:13" s="18" customFormat="1" ht="24" customHeight="1" x14ac:dyDescent="0.25">
      <c r="A237" s="24"/>
      <c r="B237" s="35" t="s">
        <v>46</v>
      </c>
      <c r="C237" s="82">
        <v>301</v>
      </c>
      <c r="D237" s="83" t="s">
        <v>119</v>
      </c>
      <c r="E237" s="83" t="s">
        <v>13</v>
      </c>
      <c r="F237" s="102" t="s">
        <v>121</v>
      </c>
      <c r="G237" s="83" t="s">
        <v>39</v>
      </c>
      <c r="H237" s="85" t="s">
        <v>47</v>
      </c>
      <c r="I237" s="215">
        <v>198166.75</v>
      </c>
      <c r="J237" s="215">
        <v>200000</v>
      </c>
      <c r="K237" s="88">
        <v>200000</v>
      </c>
      <c r="L237" s="89">
        <v>200000</v>
      </c>
      <c r="M237" s="88">
        <v>200000</v>
      </c>
    </row>
    <row r="238" spans="1:13" s="18" customFormat="1" ht="21" customHeight="1" x14ac:dyDescent="0.25">
      <c r="A238" s="24"/>
      <c r="B238" s="35" t="s">
        <v>48</v>
      </c>
      <c r="C238" s="82">
        <v>301</v>
      </c>
      <c r="D238" s="83" t="s">
        <v>119</v>
      </c>
      <c r="E238" s="83" t="s">
        <v>13</v>
      </c>
      <c r="F238" s="102" t="s">
        <v>121</v>
      </c>
      <c r="G238" s="83" t="s">
        <v>39</v>
      </c>
      <c r="H238" s="85" t="s">
        <v>49</v>
      </c>
      <c r="I238" s="215">
        <v>31400</v>
      </c>
      <c r="J238" s="215">
        <v>22800</v>
      </c>
      <c r="K238" s="88">
        <v>24000</v>
      </c>
      <c r="L238" s="89">
        <v>24000</v>
      </c>
      <c r="M238" s="88">
        <v>24000</v>
      </c>
    </row>
    <row r="239" spans="1:13" s="18" customFormat="1" ht="33.75" customHeight="1" x14ac:dyDescent="0.25">
      <c r="A239" s="24"/>
      <c r="B239" s="35" t="s">
        <v>50</v>
      </c>
      <c r="C239" s="82">
        <v>301</v>
      </c>
      <c r="D239" s="83" t="s">
        <v>119</v>
      </c>
      <c r="E239" s="83" t="s">
        <v>13</v>
      </c>
      <c r="F239" s="102" t="s">
        <v>121</v>
      </c>
      <c r="G239" s="83" t="s">
        <v>39</v>
      </c>
      <c r="H239" s="85" t="s">
        <v>51</v>
      </c>
      <c r="I239" s="214">
        <f>I240+I241</f>
        <v>311988.40000000002</v>
      </c>
      <c r="J239" s="214">
        <f>J240+J241</f>
        <v>240000</v>
      </c>
      <c r="K239" s="86">
        <f>K240+K241</f>
        <v>220000</v>
      </c>
      <c r="L239" s="87">
        <f>L240+L241</f>
        <v>220000</v>
      </c>
      <c r="M239" s="86">
        <f>M240+M241</f>
        <v>220000</v>
      </c>
    </row>
    <row r="240" spans="1:13" s="18" customFormat="1" ht="22.5" customHeight="1" x14ac:dyDescent="0.25">
      <c r="A240" s="24"/>
      <c r="B240" s="35" t="s">
        <v>52</v>
      </c>
      <c r="C240" s="82">
        <v>301</v>
      </c>
      <c r="D240" s="83" t="s">
        <v>119</v>
      </c>
      <c r="E240" s="83" t="s">
        <v>13</v>
      </c>
      <c r="F240" s="102" t="s">
        <v>121</v>
      </c>
      <c r="G240" s="83" t="s">
        <v>39</v>
      </c>
      <c r="H240" s="85" t="s">
        <v>53</v>
      </c>
      <c r="I240" s="215">
        <v>0</v>
      </c>
      <c r="J240" s="215">
        <v>30000</v>
      </c>
      <c r="K240" s="88">
        <v>10000</v>
      </c>
      <c r="L240" s="89">
        <v>10000</v>
      </c>
      <c r="M240" s="88">
        <v>10000</v>
      </c>
    </row>
    <row r="241" spans="1:14" s="18" customFormat="1" ht="32.25" customHeight="1" x14ac:dyDescent="0.25">
      <c r="A241" s="24"/>
      <c r="B241" s="35" t="s">
        <v>170</v>
      </c>
      <c r="C241" s="82">
        <v>301</v>
      </c>
      <c r="D241" s="83" t="s">
        <v>119</v>
      </c>
      <c r="E241" s="83" t="s">
        <v>13</v>
      </c>
      <c r="F241" s="102" t="s">
        <v>121</v>
      </c>
      <c r="G241" s="83" t="s">
        <v>39</v>
      </c>
      <c r="H241" s="85" t="s">
        <v>169</v>
      </c>
      <c r="I241" s="215">
        <f>I242+I243</f>
        <v>311988.40000000002</v>
      </c>
      <c r="J241" s="215">
        <f>J242+J243</f>
        <v>210000</v>
      </c>
      <c r="K241" s="88">
        <f>K242+K243</f>
        <v>210000</v>
      </c>
      <c r="L241" s="89">
        <f>L242+L243</f>
        <v>210000</v>
      </c>
      <c r="M241" s="88">
        <f>M242+M243</f>
        <v>210000</v>
      </c>
    </row>
    <row r="242" spans="1:14" s="18" customFormat="1" ht="33.75" customHeight="1" x14ac:dyDescent="0.25">
      <c r="A242" s="24"/>
      <c r="B242" s="35" t="s">
        <v>96</v>
      </c>
      <c r="C242" s="82">
        <v>301</v>
      </c>
      <c r="D242" s="83" t="s">
        <v>119</v>
      </c>
      <c r="E242" s="83" t="s">
        <v>13</v>
      </c>
      <c r="F242" s="102" t="s">
        <v>121</v>
      </c>
      <c r="G242" s="83" t="s">
        <v>39</v>
      </c>
      <c r="H242" s="85" t="s">
        <v>57</v>
      </c>
      <c r="I242" s="215">
        <v>9240</v>
      </c>
      <c r="J242" s="215">
        <v>10000</v>
      </c>
      <c r="K242" s="88">
        <v>10000</v>
      </c>
      <c r="L242" s="89">
        <v>10000</v>
      </c>
      <c r="M242" s="88">
        <v>10000</v>
      </c>
    </row>
    <row r="243" spans="1:14" s="18" customFormat="1" ht="46.5" customHeight="1" x14ac:dyDescent="0.25">
      <c r="A243" s="24"/>
      <c r="B243" s="35" t="s">
        <v>116</v>
      </c>
      <c r="C243" s="82">
        <v>301</v>
      </c>
      <c r="D243" s="83" t="s">
        <v>119</v>
      </c>
      <c r="E243" s="83" t="s">
        <v>13</v>
      </c>
      <c r="F243" s="102" t="s">
        <v>121</v>
      </c>
      <c r="G243" s="83" t="s">
        <v>39</v>
      </c>
      <c r="H243" s="85" t="s">
        <v>117</v>
      </c>
      <c r="I243" s="215">
        <v>302748.40000000002</v>
      </c>
      <c r="J243" s="215">
        <v>200000</v>
      </c>
      <c r="K243" s="88">
        <v>200000</v>
      </c>
      <c r="L243" s="89">
        <v>200000</v>
      </c>
      <c r="M243" s="88">
        <v>200000</v>
      </c>
    </row>
    <row r="244" spans="1:14" s="18" customFormat="1" ht="21.75" customHeight="1" x14ac:dyDescent="0.25">
      <c r="A244" s="24"/>
      <c r="B244" s="35" t="s">
        <v>172</v>
      </c>
      <c r="C244" s="82">
        <v>301</v>
      </c>
      <c r="D244" s="83" t="s">
        <v>119</v>
      </c>
      <c r="E244" s="83" t="s">
        <v>13</v>
      </c>
      <c r="F244" s="102" t="s">
        <v>121</v>
      </c>
      <c r="G244" s="83" t="s">
        <v>171</v>
      </c>
      <c r="H244" s="85"/>
      <c r="I244" s="215">
        <f>I245</f>
        <v>23399.52</v>
      </c>
      <c r="J244" s="215">
        <f>J245</f>
        <v>50000</v>
      </c>
      <c r="K244" s="88">
        <f>K245</f>
        <v>50000</v>
      </c>
      <c r="L244" s="89">
        <f>L245</f>
        <v>50000</v>
      </c>
      <c r="M244" s="88">
        <f>M245</f>
        <v>50000</v>
      </c>
    </row>
    <row r="245" spans="1:14" s="18" customFormat="1" ht="21.75" customHeight="1" x14ac:dyDescent="0.25">
      <c r="A245" s="24"/>
      <c r="B245" s="35" t="s">
        <v>44</v>
      </c>
      <c r="C245" s="82">
        <v>301</v>
      </c>
      <c r="D245" s="83" t="s">
        <v>119</v>
      </c>
      <c r="E245" s="83" t="s">
        <v>13</v>
      </c>
      <c r="F245" s="102" t="s">
        <v>121</v>
      </c>
      <c r="G245" s="83" t="s">
        <v>171</v>
      </c>
      <c r="H245" s="85" t="s">
        <v>45</v>
      </c>
      <c r="I245" s="215">
        <v>23399.52</v>
      </c>
      <c r="J245" s="215">
        <v>50000</v>
      </c>
      <c r="K245" s="88">
        <v>50000</v>
      </c>
      <c r="L245" s="89">
        <v>50000</v>
      </c>
      <c r="M245" s="88">
        <v>50000</v>
      </c>
    </row>
    <row r="246" spans="1:14" s="18" customFormat="1" ht="30" customHeight="1" x14ac:dyDescent="0.25">
      <c r="A246" s="24"/>
      <c r="B246" s="39" t="s">
        <v>129</v>
      </c>
      <c r="C246" s="82">
        <v>301</v>
      </c>
      <c r="D246" s="83" t="s">
        <v>119</v>
      </c>
      <c r="E246" s="83" t="s">
        <v>13</v>
      </c>
      <c r="F246" s="102" t="s">
        <v>121</v>
      </c>
      <c r="G246" s="83" t="s">
        <v>51</v>
      </c>
      <c r="H246" s="85"/>
      <c r="I246" s="215">
        <f t="shared" ref="I246:M250" si="35">I247</f>
        <v>16624.240000000002</v>
      </c>
      <c r="J246" s="215">
        <f t="shared" si="35"/>
        <v>16000</v>
      </c>
      <c r="K246" s="88">
        <f t="shared" si="35"/>
        <v>18000</v>
      </c>
      <c r="L246" s="89">
        <f t="shared" si="35"/>
        <v>18000</v>
      </c>
      <c r="M246" s="88">
        <f t="shared" si="35"/>
        <v>18000</v>
      </c>
    </row>
    <row r="247" spans="1:14" s="18" customFormat="1" ht="45.75" customHeight="1" x14ac:dyDescent="0.25">
      <c r="A247" s="24"/>
      <c r="B247" s="39" t="s">
        <v>130</v>
      </c>
      <c r="C247" s="82">
        <v>301</v>
      </c>
      <c r="D247" s="83" t="s">
        <v>119</v>
      </c>
      <c r="E247" s="83" t="s">
        <v>13</v>
      </c>
      <c r="F247" s="102" t="s">
        <v>121</v>
      </c>
      <c r="G247" s="187">
        <v>320</v>
      </c>
      <c r="H247" s="85"/>
      <c r="I247" s="215">
        <f t="shared" si="35"/>
        <v>16624.240000000002</v>
      </c>
      <c r="J247" s="215">
        <f t="shared" si="35"/>
        <v>16000</v>
      </c>
      <c r="K247" s="88">
        <f t="shared" si="35"/>
        <v>18000</v>
      </c>
      <c r="L247" s="89">
        <f t="shared" si="35"/>
        <v>18000</v>
      </c>
      <c r="M247" s="88">
        <f t="shared" si="35"/>
        <v>18000</v>
      </c>
    </row>
    <row r="248" spans="1:14" s="18" customFormat="1" ht="45.75" customHeight="1" x14ac:dyDescent="0.25">
      <c r="A248" s="24"/>
      <c r="B248" s="39" t="s">
        <v>191</v>
      </c>
      <c r="C248" s="82">
        <v>301</v>
      </c>
      <c r="D248" s="83" t="s">
        <v>119</v>
      </c>
      <c r="E248" s="83" t="s">
        <v>13</v>
      </c>
      <c r="F248" s="102" t="s">
        <v>121</v>
      </c>
      <c r="G248" s="187">
        <v>321</v>
      </c>
      <c r="H248" s="85"/>
      <c r="I248" s="215">
        <f t="shared" si="35"/>
        <v>16624.240000000002</v>
      </c>
      <c r="J248" s="215">
        <f t="shared" si="35"/>
        <v>16000</v>
      </c>
      <c r="K248" s="88">
        <f t="shared" si="35"/>
        <v>18000</v>
      </c>
      <c r="L248" s="89">
        <f t="shared" si="35"/>
        <v>18000</v>
      </c>
      <c r="M248" s="88">
        <f t="shared" si="35"/>
        <v>18000</v>
      </c>
    </row>
    <row r="249" spans="1:14" s="18" customFormat="1" ht="21.75" customHeight="1" x14ac:dyDescent="0.25">
      <c r="A249" s="24"/>
      <c r="B249" s="35" t="s">
        <v>21</v>
      </c>
      <c r="C249" s="82">
        <v>301</v>
      </c>
      <c r="D249" s="83" t="s">
        <v>119</v>
      </c>
      <c r="E249" s="83" t="s">
        <v>13</v>
      </c>
      <c r="F249" s="102" t="s">
        <v>121</v>
      </c>
      <c r="G249" s="187">
        <v>321</v>
      </c>
      <c r="H249" s="85" t="s">
        <v>23</v>
      </c>
      <c r="I249" s="215">
        <f t="shared" si="35"/>
        <v>16624.240000000002</v>
      </c>
      <c r="J249" s="215">
        <f t="shared" si="35"/>
        <v>16000</v>
      </c>
      <c r="K249" s="88">
        <f t="shared" si="35"/>
        <v>18000</v>
      </c>
      <c r="L249" s="89">
        <f t="shared" si="35"/>
        <v>18000</v>
      </c>
      <c r="M249" s="88">
        <f t="shared" si="35"/>
        <v>18000</v>
      </c>
    </row>
    <row r="250" spans="1:14" s="18" customFormat="1" ht="21.75" customHeight="1" x14ac:dyDescent="0.25">
      <c r="A250" s="24"/>
      <c r="B250" s="39" t="s">
        <v>140</v>
      </c>
      <c r="C250" s="82">
        <v>301</v>
      </c>
      <c r="D250" s="83" t="s">
        <v>119</v>
      </c>
      <c r="E250" s="83" t="s">
        <v>13</v>
      </c>
      <c r="F250" s="102" t="s">
        <v>121</v>
      </c>
      <c r="G250" s="187">
        <v>321</v>
      </c>
      <c r="H250" s="85" t="s">
        <v>131</v>
      </c>
      <c r="I250" s="215">
        <f t="shared" si="35"/>
        <v>16624.240000000002</v>
      </c>
      <c r="J250" s="215">
        <f t="shared" si="35"/>
        <v>16000</v>
      </c>
      <c r="K250" s="88">
        <f t="shared" si="35"/>
        <v>18000</v>
      </c>
      <c r="L250" s="89">
        <f t="shared" si="35"/>
        <v>18000</v>
      </c>
      <c r="M250" s="88">
        <f t="shared" si="35"/>
        <v>18000</v>
      </c>
      <c r="N250" s="19">
        <f>K250+K282+K293</f>
        <v>356000</v>
      </c>
    </row>
    <row r="251" spans="1:14" s="18" customFormat="1" ht="65.25" customHeight="1" x14ac:dyDescent="0.25">
      <c r="A251" s="24"/>
      <c r="B251" s="35" t="s">
        <v>132</v>
      </c>
      <c r="C251" s="82">
        <v>301</v>
      </c>
      <c r="D251" s="83" t="s">
        <v>119</v>
      </c>
      <c r="E251" s="83" t="s">
        <v>13</v>
      </c>
      <c r="F251" s="102" t="s">
        <v>121</v>
      </c>
      <c r="G251" s="187">
        <v>321</v>
      </c>
      <c r="H251" s="85" t="s">
        <v>133</v>
      </c>
      <c r="I251" s="215">
        <v>16624.240000000002</v>
      </c>
      <c r="J251" s="215">
        <v>16000</v>
      </c>
      <c r="K251" s="88">
        <v>18000</v>
      </c>
      <c r="L251" s="89">
        <v>18000</v>
      </c>
      <c r="M251" s="88">
        <v>18000</v>
      </c>
    </row>
    <row r="252" spans="1:14" s="18" customFormat="1" ht="18.75" customHeight="1" x14ac:dyDescent="0.25">
      <c r="A252" s="24"/>
      <c r="B252" s="38" t="s">
        <v>58</v>
      </c>
      <c r="C252" s="82">
        <v>301</v>
      </c>
      <c r="D252" s="83" t="s">
        <v>119</v>
      </c>
      <c r="E252" s="83" t="s">
        <v>13</v>
      </c>
      <c r="F252" s="102" t="s">
        <v>121</v>
      </c>
      <c r="G252" s="187">
        <v>850</v>
      </c>
      <c r="H252" s="85"/>
      <c r="I252" s="215">
        <f t="shared" ref="I252:M254" si="36">I253</f>
        <v>0</v>
      </c>
      <c r="J252" s="215">
        <f t="shared" si="36"/>
        <v>1000</v>
      </c>
      <c r="K252" s="88">
        <f t="shared" si="36"/>
        <v>1000</v>
      </c>
      <c r="L252" s="89">
        <f t="shared" si="36"/>
        <v>1000</v>
      </c>
      <c r="M252" s="88">
        <f t="shared" si="36"/>
        <v>1000</v>
      </c>
    </row>
    <row r="253" spans="1:14" s="18" customFormat="1" ht="33.75" customHeight="1" x14ac:dyDescent="0.25">
      <c r="A253" s="24"/>
      <c r="B253" s="38" t="s">
        <v>60</v>
      </c>
      <c r="C253" s="82">
        <v>301</v>
      </c>
      <c r="D253" s="83" t="s">
        <v>119</v>
      </c>
      <c r="E253" s="83" t="s">
        <v>13</v>
      </c>
      <c r="F253" s="102" t="s">
        <v>121</v>
      </c>
      <c r="G253" s="187">
        <v>851</v>
      </c>
      <c r="H253" s="85"/>
      <c r="I253" s="215">
        <f t="shared" si="36"/>
        <v>0</v>
      </c>
      <c r="J253" s="215">
        <f t="shared" si="36"/>
        <v>1000</v>
      </c>
      <c r="K253" s="88">
        <f t="shared" si="36"/>
        <v>1000</v>
      </c>
      <c r="L253" s="89">
        <f t="shared" si="36"/>
        <v>1000</v>
      </c>
      <c r="M253" s="88">
        <f t="shared" si="36"/>
        <v>1000</v>
      </c>
    </row>
    <row r="254" spans="1:14" s="18" customFormat="1" ht="22.5" customHeight="1" x14ac:dyDescent="0.25">
      <c r="A254" s="24"/>
      <c r="B254" s="38" t="s">
        <v>87</v>
      </c>
      <c r="C254" s="82">
        <v>301</v>
      </c>
      <c r="D254" s="83" t="s">
        <v>119</v>
      </c>
      <c r="E254" s="83" t="s">
        <v>13</v>
      </c>
      <c r="F254" s="102" t="s">
        <v>121</v>
      </c>
      <c r="G254" s="83" t="s">
        <v>61</v>
      </c>
      <c r="H254" s="85"/>
      <c r="I254" s="215">
        <f t="shared" si="36"/>
        <v>0</v>
      </c>
      <c r="J254" s="215">
        <f t="shared" si="36"/>
        <v>1000</v>
      </c>
      <c r="K254" s="88">
        <f t="shared" si="36"/>
        <v>1000</v>
      </c>
      <c r="L254" s="89">
        <f t="shared" si="36"/>
        <v>1000</v>
      </c>
      <c r="M254" s="88">
        <f t="shared" si="36"/>
        <v>1000</v>
      </c>
    </row>
    <row r="255" spans="1:14" s="18" customFormat="1" ht="21.95" customHeight="1" thickBot="1" x14ac:dyDescent="0.3">
      <c r="A255" s="47"/>
      <c r="B255" s="61" t="s">
        <v>62</v>
      </c>
      <c r="C255" s="90">
        <v>301</v>
      </c>
      <c r="D255" s="91" t="s">
        <v>119</v>
      </c>
      <c r="E255" s="91" t="s">
        <v>13</v>
      </c>
      <c r="F255" s="172" t="s">
        <v>121</v>
      </c>
      <c r="G255" s="91" t="s">
        <v>61</v>
      </c>
      <c r="H255" s="93" t="s">
        <v>63</v>
      </c>
      <c r="I255" s="225">
        <v>0</v>
      </c>
      <c r="J255" s="225">
        <v>1000</v>
      </c>
      <c r="K255" s="173">
        <v>1000</v>
      </c>
      <c r="L255" s="174">
        <v>1000</v>
      </c>
      <c r="M255" s="173">
        <v>1000</v>
      </c>
    </row>
    <row r="256" spans="1:14" s="18" customFormat="1" ht="26.25" customHeight="1" thickBot="1" x14ac:dyDescent="0.3">
      <c r="A256" s="58">
        <v>17</v>
      </c>
      <c r="B256" s="46" t="s">
        <v>134</v>
      </c>
      <c r="C256" s="73">
        <v>301</v>
      </c>
      <c r="D256" s="120" t="s">
        <v>119</v>
      </c>
      <c r="E256" s="120" t="s">
        <v>13</v>
      </c>
      <c r="F256" s="121" t="s">
        <v>135</v>
      </c>
      <c r="G256" s="120"/>
      <c r="H256" s="122"/>
      <c r="I256" s="212">
        <f>I257</f>
        <v>213901.43999999997</v>
      </c>
      <c r="J256" s="212">
        <f>J257</f>
        <v>227200</v>
      </c>
      <c r="K256" s="71">
        <f>K257</f>
        <v>255800</v>
      </c>
      <c r="L256" s="72">
        <f>L257</f>
        <v>255800</v>
      </c>
      <c r="M256" s="71">
        <f>M257</f>
        <v>255800</v>
      </c>
    </row>
    <row r="257" spans="1:13" s="18" customFormat="1" ht="90.75" customHeight="1" x14ac:dyDescent="0.25">
      <c r="A257" s="43"/>
      <c r="B257" s="62" t="s">
        <v>186</v>
      </c>
      <c r="C257" s="76">
        <v>301</v>
      </c>
      <c r="D257" s="77" t="s">
        <v>119</v>
      </c>
      <c r="E257" s="77" t="s">
        <v>13</v>
      </c>
      <c r="F257" s="99" t="s">
        <v>135</v>
      </c>
      <c r="G257" s="77" t="s">
        <v>22</v>
      </c>
      <c r="H257" s="79"/>
      <c r="I257" s="228">
        <f>I258+I268+I277</f>
        <v>213901.43999999997</v>
      </c>
      <c r="J257" s="228">
        <f>J258+J268+J277</f>
        <v>227200</v>
      </c>
      <c r="K257" s="188">
        <f>K258+K268+K277</f>
        <v>255800</v>
      </c>
      <c r="L257" s="189">
        <f>L258+L268+L277</f>
        <v>255800</v>
      </c>
      <c r="M257" s="188">
        <f>M258+M268+M277</f>
        <v>255800</v>
      </c>
    </row>
    <row r="258" spans="1:13" s="18" customFormat="1" ht="33.75" customHeight="1" x14ac:dyDescent="0.25">
      <c r="A258" s="24"/>
      <c r="B258" s="35" t="s">
        <v>122</v>
      </c>
      <c r="C258" s="82">
        <v>301</v>
      </c>
      <c r="D258" s="83" t="s">
        <v>119</v>
      </c>
      <c r="E258" s="83" t="s">
        <v>13</v>
      </c>
      <c r="F258" s="102" t="s">
        <v>135</v>
      </c>
      <c r="G258" s="83" t="s">
        <v>123</v>
      </c>
      <c r="H258" s="85"/>
      <c r="I258" s="215">
        <f>I260</f>
        <v>200912.09999999998</v>
      </c>
      <c r="J258" s="215">
        <f>J260</f>
        <v>186200</v>
      </c>
      <c r="K258" s="88">
        <f>K260</f>
        <v>214800</v>
      </c>
      <c r="L258" s="89">
        <f>L260</f>
        <v>214800</v>
      </c>
      <c r="M258" s="88">
        <f>M260</f>
        <v>214800</v>
      </c>
    </row>
    <row r="259" spans="1:13" s="18" customFormat="1" ht="18.75" customHeight="1" x14ac:dyDescent="0.25">
      <c r="A259" s="24"/>
      <c r="B259" s="35" t="s">
        <v>187</v>
      </c>
      <c r="C259" s="82">
        <v>301</v>
      </c>
      <c r="D259" s="83" t="s">
        <v>119</v>
      </c>
      <c r="E259" s="83" t="s">
        <v>13</v>
      </c>
      <c r="F259" s="102" t="s">
        <v>135</v>
      </c>
      <c r="G259" s="83" t="s">
        <v>124</v>
      </c>
      <c r="H259" s="85"/>
      <c r="I259" s="215"/>
      <c r="J259" s="215"/>
      <c r="K259" s="88"/>
      <c r="L259" s="89"/>
      <c r="M259" s="88"/>
    </row>
    <row r="260" spans="1:13" s="18" customFormat="1" ht="18.75" customHeight="1" x14ac:dyDescent="0.25">
      <c r="A260" s="24"/>
      <c r="B260" s="35" t="s">
        <v>21</v>
      </c>
      <c r="C260" s="82">
        <v>301</v>
      </c>
      <c r="D260" s="83" t="s">
        <v>119</v>
      </c>
      <c r="E260" s="83" t="s">
        <v>13</v>
      </c>
      <c r="F260" s="102" t="s">
        <v>135</v>
      </c>
      <c r="G260" s="83" t="s">
        <v>124</v>
      </c>
      <c r="H260" s="85" t="s">
        <v>23</v>
      </c>
      <c r="I260" s="215">
        <f>I261</f>
        <v>200912.09999999998</v>
      </c>
      <c r="J260" s="215">
        <f>J261</f>
        <v>186200</v>
      </c>
      <c r="K260" s="88">
        <f>K261</f>
        <v>214800</v>
      </c>
      <c r="L260" s="89">
        <f>L261</f>
        <v>214800</v>
      </c>
      <c r="M260" s="88">
        <f>M261</f>
        <v>214800</v>
      </c>
    </row>
    <row r="261" spans="1:13" s="18" customFormat="1" ht="33" customHeight="1" x14ac:dyDescent="0.25">
      <c r="A261" s="24"/>
      <c r="B261" s="34" t="s">
        <v>24</v>
      </c>
      <c r="C261" s="82">
        <v>301</v>
      </c>
      <c r="D261" s="83" t="s">
        <v>119</v>
      </c>
      <c r="E261" s="83" t="s">
        <v>13</v>
      </c>
      <c r="F261" s="102" t="s">
        <v>135</v>
      </c>
      <c r="G261" s="83" t="s">
        <v>124</v>
      </c>
      <c r="H261" s="85" t="s">
        <v>26</v>
      </c>
      <c r="I261" s="215">
        <f>I262+I266</f>
        <v>200912.09999999998</v>
      </c>
      <c r="J261" s="215">
        <f>J262+J266</f>
        <v>186200</v>
      </c>
      <c r="K261" s="88">
        <f>K262+K266</f>
        <v>214800</v>
      </c>
      <c r="L261" s="89">
        <f>L262+L266</f>
        <v>214800</v>
      </c>
      <c r="M261" s="88">
        <f>M262+M266</f>
        <v>214800</v>
      </c>
    </row>
    <row r="262" spans="1:13" s="18" customFormat="1" ht="23.25" customHeight="1" x14ac:dyDescent="0.25">
      <c r="A262" s="24"/>
      <c r="B262" s="34" t="s">
        <v>28</v>
      </c>
      <c r="C262" s="82">
        <v>301</v>
      </c>
      <c r="D262" s="83" t="s">
        <v>119</v>
      </c>
      <c r="E262" s="83" t="s">
        <v>13</v>
      </c>
      <c r="F262" s="102" t="s">
        <v>135</v>
      </c>
      <c r="G262" s="83" t="s">
        <v>124</v>
      </c>
      <c r="H262" s="85" t="s">
        <v>30</v>
      </c>
      <c r="I262" s="215">
        <v>152549.04999999999</v>
      </c>
      <c r="J262" s="215">
        <v>143000</v>
      </c>
      <c r="K262" s="88">
        <v>165000</v>
      </c>
      <c r="L262" s="89">
        <v>165000</v>
      </c>
      <c r="M262" s="88">
        <v>165000</v>
      </c>
    </row>
    <row r="263" spans="1:13" s="18" customFormat="1" ht="65.25" customHeight="1" x14ac:dyDescent="0.25">
      <c r="A263" s="24"/>
      <c r="B263" s="34" t="s">
        <v>190</v>
      </c>
      <c r="C263" s="82">
        <v>301</v>
      </c>
      <c r="D263" s="83" t="s">
        <v>119</v>
      </c>
      <c r="E263" s="83" t="s">
        <v>13</v>
      </c>
      <c r="F263" s="102" t="s">
        <v>135</v>
      </c>
      <c r="G263" s="83" t="s">
        <v>127</v>
      </c>
      <c r="H263" s="85"/>
      <c r="I263" s="215">
        <f t="shared" ref="I263:M265" si="37">I264</f>
        <v>48363.05</v>
      </c>
      <c r="J263" s="215">
        <f t="shared" si="37"/>
        <v>43200</v>
      </c>
      <c r="K263" s="88">
        <f t="shared" si="37"/>
        <v>49800</v>
      </c>
      <c r="L263" s="89">
        <f t="shared" si="37"/>
        <v>49800</v>
      </c>
      <c r="M263" s="88">
        <f t="shared" si="37"/>
        <v>49800</v>
      </c>
    </row>
    <row r="264" spans="1:13" s="18" customFormat="1" ht="20.25" customHeight="1" x14ac:dyDescent="0.25">
      <c r="A264" s="24"/>
      <c r="B264" s="35" t="s">
        <v>21</v>
      </c>
      <c r="C264" s="82">
        <v>301</v>
      </c>
      <c r="D264" s="83" t="s">
        <v>119</v>
      </c>
      <c r="E264" s="83" t="s">
        <v>13</v>
      </c>
      <c r="F264" s="102" t="s">
        <v>135</v>
      </c>
      <c r="G264" s="83" t="s">
        <v>127</v>
      </c>
      <c r="H264" s="85" t="s">
        <v>23</v>
      </c>
      <c r="I264" s="215">
        <f t="shared" si="37"/>
        <v>48363.05</v>
      </c>
      <c r="J264" s="215">
        <f t="shared" si="37"/>
        <v>43200</v>
      </c>
      <c r="K264" s="88">
        <f t="shared" si="37"/>
        <v>49800</v>
      </c>
      <c r="L264" s="89">
        <f t="shared" si="37"/>
        <v>49800</v>
      </c>
      <c r="M264" s="88">
        <f t="shared" si="37"/>
        <v>49800</v>
      </c>
    </row>
    <row r="265" spans="1:13" s="18" customFormat="1" ht="34.5" customHeight="1" x14ac:dyDescent="0.25">
      <c r="A265" s="24"/>
      <c r="B265" s="34" t="s">
        <v>24</v>
      </c>
      <c r="C265" s="82">
        <v>301</v>
      </c>
      <c r="D265" s="83" t="s">
        <v>119</v>
      </c>
      <c r="E265" s="83" t="s">
        <v>13</v>
      </c>
      <c r="F265" s="102" t="s">
        <v>135</v>
      </c>
      <c r="G265" s="83" t="s">
        <v>127</v>
      </c>
      <c r="H265" s="85" t="s">
        <v>26</v>
      </c>
      <c r="I265" s="215">
        <f t="shared" si="37"/>
        <v>48363.05</v>
      </c>
      <c r="J265" s="215">
        <f t="shared" si="37"/>
        <v>43200</v>
      </c>
      <c r="K265" s="88">
        <f t="shared" si="37"/>
        <v>49800</v>
      </c>
      <c r="L265" s="89">
        <f t="shared" si="37"/>
        <v>49800</v>
      </c>
      <c r="M265" s="88">
        <f t="shared" si="37"/>
        <v>49800</v>
      </c>
    </row>
    <row r="266" spans="1:13" s="18" customFormat="1" ht="23.25" customHeight="1" x14ac:dyDescent="0.25">
      <c r="A266" s="24"/>
      <c r="B266" s="34" t="s">
        <v>31</v>
      </c>
      <c r="C266" s="82">
        <v>301</v>
      </c>
      <c r="D266" s="83" t="s">
        <v>119</v>
      </c>
      <c r="E266" s="83" t="s">
        <v>13</v>
      </c>
      <c r="F266" s="102" t="s">
        <v>135</v>
      </c>
      <c r="G266" s="83" t="s">
        <v>127</v>
      </c>
      <c r="H266" s="85" t="s">
        <v>33</v>
      </c>
      <c r="I266" s="215">
        <v>48363.05</v>
      </c>
      <c r="J266" s="215">
        <v>43200</v>
      </c>
      <c r="K266" s="88">
        <v>49800</v>
      </c>
      <c r="L266" s="89">
        <v>49800</v>
      </c>
      <c r="M266" s="88">
        <v>49800</v>
      </c>
    </row>
    <row r="267" spans="1:13" s="18" customFormat="1" ht="46.5" customHeight="1" x14ac:dyDescent="0.25">
      <c r="A267" s="24"/>
      <c r="B267" s="34" t="s">
        <v>165</v>
      </c>
      <c r="C267" s="82">
        <v>301</v>
      </c>
      <c r="D267" s="83" t="s">
        <v>119</v>
      </c>
      <c r="E267" s="83" t="s">
        <v>13</v>
      </c>
      <c r="F267" s="102" t="s">
        <v>135</v>
      </c>
      <c r="G267" s="83" t="s">
        <v>23</v>
      </c>
      <c r="H267" s="85"/>
      <c r="I267" s="215">
        <f t="shared" ref="I267:M268" si="38">I268</f>
        <v>0</v>
      </c>
      <c r="J267" s="215">
        <f t="shared" si="38"/>
        <v>28000</v>
      </c>
      <c r="K267" s="88">
        <f t="shared" si="38"/>
        <v>28000</v>
      </c>
      <c r="L267" s="89">
        <f t="shared" si="38"/>
        <v>28000</v>
      </c>
      <c r="M267" s="88">
        <f t="shared" si="38"/>
        <v>28000</v>
      </c>
    </row>
    <row r="268" spans="1:13" s="18" customFormat="1" ht="33.75" customHeight="1" x14ac:dyDescent="0.25">
      <c r="A268" s="24"/>
      <c r="B268" s="35" t="s">
        <v>34</v>
      </c>
      <c r="C268" s="82">
        <v>301</v>
      </c>
      <c r="D268" s="83" t="s">
        <v>119</v>
      </c>
      <c r="E268" s="83" t="s">
        <v>13</v>
      </c>
      <c r="F268" s="102" t="s">
        <v>135</v>
      </c>
      <c r="G268" s="83" t="s">
        <v>35</v>
      </c>
      <c r="H268" s="85"/>
      <c r="I268" s="215">
        <f t="shared" si="38"/>
        <v>0</v>
      </c>
      <c r="J268" s="215">
        <f t="shared" si="38"/>
        <v>28000</v>
      </c>
      <c r="K268" s="88">
        <f t="shared" si="38"/>
        <v>28000</v>
      </c>
      <c r="L268" s="89">
        <f t="shared" si="38"/>
        <v>28000</v>
      </c>
      <c r="M268" s="88">
        <f t="shared" si="38"/>
        <v>28000</v>
      </c>
    </row>
    <row r="269" spans="1:13" s="18" customFormat="1" ht="31.5" customHeight="1" x14ac:dyDescent="0.25">
      <c r="A269" s="24"/>
      <c r="B269" s="35" t="s">
        <v>38</v>
      </c>
      <c r="C269" s="82">
        <v>301</v>
      </c>
      <c r="D269" s="83" t="s">
        <v>119</v>
      </c>
      <c r="E269" s="83" t="s">
        <v>13</v>
      </c>
      <c r="F269" s="102" t="s">
        <v>135</v>
      </c>
      <c r="G269" s="83" t="s">
        <v>39</v>
      </c>
      <c r="H269" s="85"/>
      <c r="I269" s="215">
        <f>I270+I274</f>
        <v>0</v>
      </c>
      <c r="J269" s="215">
        <f>J270+J274</f>
        <v>28000</v>
      </c>
      <c r="K269" s="88">
        <f>K270+K274</f>
        <v>28000</v>
      </c>
      <c r="L269" s="89">
        <f>L270+L274</f>
        <v>28000</v>
      </c>
      <c r="M269" s="88">
        <f>M270+M274</f>
        <v>28000</v>
      </c>
    </row>
    <row r="270" spans="1:13" s="18" customFormat="1" ht="24" customHeight="1" x14ac:dyDescent="0.25">
      <c r="A270" s="24"/>
      <c r="B270" s="35" t="s">
        <v>21</v>
      </c>
      <c r="C270" s="82">
        <v>301</v>
      </c>
      <c r="D270" s="83" t="s">
        <v>119</v>
      </c>
      <c r="E270" s="83" t="s">
        <v>13</v>
      </c>
      <c r="F270" s="102" t="s">
        <v>135</v>
      </c>
      <c r="G270" s="83" t="s">
        <v>39</v>
      </c>
      <c r="H270" s="85" t="s">
        <v>23</v>
      </c>
      <c r="I270" s="215">
        <f>I271</f>
        <v>0</v>
      </c>
      <c r="J270" s="215">
        <f>J271</f>
        <v>26000</v>
      </c>
      <c r="K270" s="88">
        <f>K271</f>
        <v>26000</v>
      </c>
      <c r="L270" s="89">
        <f>L271</f>
        <v>26000</v>
      </c>
      <c r="M270" s="88">
        <f>M271</f>
        <v>26000</v>
      </c>
    </row>
    <row r="271" spans="1:13" s="18" customFormat="1" ht="20.100000000000001" customHeight="1" x14ac:dyDescent="0.25">
      <c r="A271" s="24"/>
      <c r="B271" s="35" t="s">
        <v>36</v>
      </c>
      <c r="C271" s="82">
        <v>301</v>
      </c>
      <c r="D271" s="83" t="s">
        <v>119</v>
      </c>
      <c r="E271" s="83" t="s">
        <v>13</v>
      </c>
      <c r="F271" s="102" t="s">
        <v>135</v>
      </c>
      <c r="G271" s="83" t="s">
        <v>39</v>
      </c>
      <c r="H271" s="85" t="s">
        <v>37</v>
      </c>
      <c r="I271" s="215">
        <f>I273+I272</f>
        <v>0</v>
      </c>
      <c r="J271" s="215">
        <f>J273+J272</f>
        <v>26000</v>
      </c>
      <c r="K271" s="88">
        <f>K273+K272</f>
        <v>26000</v>
      </c>
      <c r="L271" s="89">
        <f>L273+L272</f>
        <v>26000</v>
      </c>
      <c r="M271" s="88">
        <f>M273+M272</f>
        <v>26000</v>
      </c>
    </row>
    <row r="272" spans="1:13" s="18" customFormat="1" ht="21" customHeight="1" x14ac:dyDescent="0.25">
      <c r="A272" s="24"/>
      <c r="B272" s="35" t="s">
        <v>46</v>
      </c>
      <c r="C272" s="82">
        <v>300</v>
      </c>
      <c r="D272" s="83" t="s">
        <v>119</v>
      </c>
      <c r="E272" s="83" t="s">
        <v>13</v>
      </c>
      <c r="F272" s="102" t="s">
        <v>135</v>
      </c>
      <c r="G272" s="83" t="s">
        <v>39</v>
      </c>
      <c r="H272" s="85" t="s">
        <v>47</v>
      </c>
      <c r="I272" s="215">
        <v>0</v>
      </c>
      <c r="J272" s="215">
        <v>1000</v>
      </c>
      <c r="K272" s="88">
        <v>1000</v>
      </c>
      <c r="L272" s="89">
        <v>1000</v>
      </c>
      <c r="M272" s="88">
        <v>1000</v>
      </c>
    </row>
    <row r="273" spans="1:13" s="18" customFormat="1" ht="20.25" customHeight="1" x14ac:dyDescent="0.25">
      <c r="A273" s="24"/>
      <c r="B273" s="35" t="s">
        <v>48</v>
      </c>
      <c r="C273" s="82">
        <v>301</v>
      </c>
      <c r="D273" s="83" t="s">
        <v>119</v>
      </c>
      <c r="E273" s="83" t="s">
        <v>13</v>
      </c>
      <c r="F273" s="102" t="s">
        <v>135</v>
      </c>
      <c r="G273" s="83" t="s">
        <v>39</v>
      </c>
      <c r="H273" s="85" t="s">
        <v>49</v>
      </c>
      <c r="I273" s="215">
        <v>0</v>
      </c>
      <c r="J273" s="215">
        <v>25000</v>
      </c>
      <c r="K273" s="88">
        <v>25000</v>
      </c>
      <c r="L273" s="89">
        <v>25000</v>
      </c>
      <c r="M273" s="88">
        <v>25000</v>
      </c>
    </row>
    <row r="274" spans="1:13" s="18" customFormat="1" ht="35.25" customHeight="1" x14ac:dyDescent="0.25">
      <c r="A274" s="24"/>
      <c r="B274" s="35" t="s">
        <v>50</v>
      </c>
      <c r="C274" s="82">
        <v>301</v>
      </c>
      <c r="D274" s="83" t="s">
        <v>119</v>
      </c>
      <c r="E274" s="83" t="s">
        <v>13</v>
      </c>
      <c r="F274" s="102" t="s">
        <v>135</v>
      </c>
      <c r="G274" s="83" t="s">
        <v>39</v>
      </c>
      <c r="H274" s="85" t="s">
        <v>51</v>
      </c>
      <c r="I274" s="215">
        <f>I276</f>
        <v>0</v>
      </c>
      <c r="J274" s="215">
        <f>J276</f>
        <v>2000</v>
      </c>
      <c r="K274" s="88">
        <f>K276</f>
        <v>2000</v>
      </c>
      <c r="L274" s="89">
        <f>L276</f>
        <v>2000</v>
      </c>
      <c r="M274" s="88">
        <f>M276</f>
        <v>2000</v>
      </c>
    </row>
    <row r="275" spans="1:13" s="18" customFormat="1" ht="33" customHeight="1" x14ac:dyDescent="0.25">
      <c r="A275" s="24"/>
      <c r="B275" s="35" t="s">
        <v>170</v>
      </c>
      <c r="C275" s="82">
        <v>301</v>
      </c>
      <c r="D275" s="83" t="s">
        <v>119</v>
      </c>
      <c r="E275" s="83" t="s">
        <v>13</v>
      </c>
      <c r="F275" s="102" t="s">
        <v>135</v>
      </c>
      <c r="G275" s="83" t="s">
        <v>39</v>
      </c>
      <c r="H275" s="85" t="s">
        <v>169</v>
      </c>
      <c r="I275" s="215">
        <f>I276</f>
        <v>0</v>
      </c>
      <c r="J275" s="215">
        <f>J276</f>
        <v>2000</v>
      </c>
      <c r="K275" s="88">
        <f>K276</f>
        <v>2000</v>
      </c>
      <c r="L275" s="89">
        <f>L276</f>
        <v>2000</v>
      </c>
      <c r="M275" s="88">
        <f>M276</f>
        <v>2000</v>
      </c>
    </row>
    <row r="276" spans="1:13" s="18" customFormat="1" ht="32.25" customHeight="1" x14ac:dyDescent="0.25">
      <c r="A276" s="24"/>
      <c r="B276" s="35" t="s">
        <v>96</v>
      </c>
      <c r="C276" s="82">
        <v>301</v>
      </c>
      <c r="D276" s="83" t="s">
        <v>119</v>
      </c>
      <c r="E276" s="83" t="s">
        <v>13</v>
      </c>
      <c r="F276" s="102" t="s">
        <v>135</v>
      </c>
      <c r="G276" s="83" t="s">
        <v>39</v>
      </c>
      <c r="H276" s="85" t="s">
        <v>57</v>
      </c>
      <c r="I276" s="215">
        <v>0</v>
      </c>
      <c r="J276" s="215">
        <v>2000</v>
      </c>
      <c r="K276" s="88">
        <v>2000</v>
      </c>
      <c r="L276" s="89">
        <v>2000</v>
      </c>
      <c r="M276" s="88">
        <v>2000</v>
      </c>
    </row>
    <row r="277" spans="1:13" s="18" customFormat="1" ht="33.75" customHeight="1" x14ac:dyDescent="0.25">
      <c r="A277" s="24"/>
      <c r="B277" s="39" t="s">
        <v>129</v>
      </c>
      <c r="C277" s="82">
        <v>301</v>
      </c>
      <c r="D277" s="83" t="s">
        <v>119</v>
      </c>
      <c r="E277" s="83" t="s">
        <v>13</v>
      </c>
      <c r="F277" s="102" t="s">
        <v>135</v>
      </c>
      <c r="G277" s="83" t="s">
        <v>51</v>
      </c>
      <c r="H277" s="85"/>
      <c r="I277" s="215">
        <f t="shared" ref="I277:M281" si="39">I278</f>
        <v>12989.34</v>
      </c>
      <c r="J277" s="215">
        <f t="shared" si="39"/>
        <v>13000</v>
      </c>
      <c r="K277" s="88">
        <f t="shared" si="39"/>
        <v>13000</v>
      </c>
      <c r="L277" s="89">
        <f t="shared" si="39"/>
        <v>13000</v>
      </c>
      <c r="M277" s="88">
        <f t="shared" si="39"/>
        <v>13000</v>
      </c>
    </row>
    <row r="278" spans="1:13" s="18" customFormat="1" ht="48" customHeight="1" x14ac:dyDescent="0.25">
      <c r="A278" s="24"/>
      <c r="B278" s="39" t="s">
        <v>130</v>
      </c>
      <c r="C278" s="82">
        <v>301</v>
      </c>
      <c r="D278" s="83" t="s">
        <v>119</v>
      </c>
      <c r="E278" s="83" t="s">
        <v>13</v>
      </c>
      <c r="F278" s="102" t="s">
        <v>135</v>
      </c>
      <c r="G278" s="83" t="s">
        <v>192</v>
      </c>
      <c r="H278" s="85"/>
      <c r="I278" s="215">
        <f t="shared" si="39"/>
        <v>12989.34</v>
      </c>
      <c r="J278" s="215">
        <f t="shared" si="39"/>
        <v>13000</v>
      </c>
      <c r="K278" s="88">
        <f t="shared" si="39"/>
        <v>13000</v>
      </c>
      <c r="L278" s="89">
        <f t="shared" si="39"/>
        <v>13000</v>
      </c>
      <c r="M278" s="88">
        <f t="shared" si="39"/>
        <v>13000</v>
      </c>
    </row>
    <row r="279" spans="1:13" s="18" customFormat="1" ht="49.5" customHeight="1" x14ac:dyDescent="0.25">
      <c r="A279" s="24"/>
      <c r="B279" s="39" t="s">
        <v>191</v>
      </c>
      <c r="C279" s="82">
        <v>301</v>
      </c>
      <c r="D279" s="83" t="s">
        <v>119</v>
      </c>
      <c r="E279" s="83" t="s">
        <v>13</v>
      </c>
      <c r="F279" s="102" t="s">
        <v>135</v>
      </c>
      <c r="G279" s="83" t="s">
        <v>193</v>
      </c>
      <c r="H279" s="85"/>
      <c r="I279" s="215">
        <f t="shared" si="39"/>
        <v>12989.34</v>
      </c>
      <c r="J279" s="215">
        <f t="shared" si="39"/>
        <v>13000</v>
      </c>
      <c r="K279" s="88">
        <f t="shared" si="39"/>
        <v>13000</v>
      </c>
      <c r="L279" s="89">
        <f t="shared" si="39"/>
        <v>13000</v>
      </c>
      <c r="M279" s="88">
        <f t="shared" si="39"/>
        <v>13000</v>
      </c>
    </row>
    <row r="280" spans="1:13" s="18" customFormat="1" ht="22.5" customHeight="1" x14ac:dyDescent="0.25">
      <c r="A280" s="24"/>
      <c r="B280" s="35" t="s">
        <v>21</v>
      </c>
      <c r="C280" s="82">
        <v>301</v>
      </c>
      <c r="D280" s="83" t="s">
        <v>119</v>
      </c>
      <c r="E280" s="83" t="s">
        <v>13</v>
      </c>
      <c r="F280" s="102" t="s">
        <v>135</v>
      </c>
      <c r="G280" s="187">
        <v>321</v>
      </c>
      <c r="H280" s="85" t="s">
        <v>23</v>
      </c>
      <c r="I280" s="215">
        <f t="shared" si="39"/>
        <v>12989.34</v>
      </c>
      <c r="J280" s="215">
        <f t="shared" si="39"/>
        <v>13000</v>
      </c>
      <c r="K280" s="88">
        <f t="shared" si="39"/>
        <v>13000</v>
      </c>
      <c r="L280" s="89">
        <f t="shared" si="39"/>
        <v>13000</v>
      </c>
      <c r="M280" s="88">
        <f t="shared" si="39"/>
        <v>13000</v>
      </c>
    </row>
    <row r="281" spans="1:13" s="18" customFormat="1" ht="52.5" customHeight="1" x14ac:dyDescent="0.25">
      <c r="A281" s="24"/>
      <c r="B281" s="39" t="s">
        <v>130</v>
      </c>
      <c r="C281" s="82">
        <v>301</v>
      </c>
      <c r="D281" s="83" t="s">
        <v>119</v>
      </c>
      <c r="E281" s="83" t="s">
        <v>13</v>
      </c>
      <c r="F281" s="102" t="s">
        <v>135</v>
      </c>
      <c r="G281" s="187">
        <v>321</v>
      </c>
      <c r="H281" s="85" t="s">
        <v>131</v>
      </c>
      <c r="I281" s="215">
        <f t="shared" si="39"/>
        <v>12989.34</v>
      </c>
      <c r="J281" s="215">
        <f t="shared" si="39"/>
        <v>13000</v>
      </c>
      <c r="K281" s="88">
        <f t="shared" si="39"/>
        <v>13000</v>
      </c>
      <c r="L281" s="89">
        <f t="shared" si="39"/>
        <v>13000</v>
      </c>
      <c r="M281" s="88">
        <f t="shared" si="39"/>
        <v>13000</v>
      </c>
    </row>
    <row r="282" spans="1:13" s="18" customFormat="1" ht="66.75" customHeight="1" x14ac:dyDescent="0.25">
      <c r="A282" s="24"/>
      <c r="B282" s="35" t="s">
        <v>132</v>
      </c>
      <c r="C282" s="82">
        <v>301</v>
      </c>
      <c r="D282" s="83" t="s">
        <v>119</v>
      </c>
      <c r="E282" s="83" t="s">
        <v>13</v>
      </c>
      <c r="F282" s="102" t="s">
        <v>135</v>
      </c>
      <c r="G282" s="187">
        <v>321</v>
      </c>
      <c r="H282" s="85" t="s">
        <v>133</v>
      </c>
      <c r="I282" s="215">
        <v>12989.34</v>
      </c>
      <c r="J282" s="215">
        <v>13000</v>
      </c>
      <c r="K282" s="88">
        <v>13000</v>
      </c>
      <c r="L282" s="89">
        <v>13000</v>
      </c>
      <c r="M282" s="88">
        <v>13000</v>
      </c>
    </row>
    <row r="283" spans="1:13" s="18" customFormat="1" ht="8.25" customHeight="1" thickBot="1" x14ac:dyDescent="0.3">
      <c r="A283" s="47"/>
      <c r="B283" s="48"/>
      <c r="C283" s="90"/>
      <c r="D283" s="91"/>
      <c r="E283" s="91"/>
      <c r="F283" s="190"/>
      <c r="G283" s="91"/>
      <c r="H283" s="93"/>
      <c r="I283" s="216"/>
      <c r="J283" s="216"/>
      <c r="K283" s="94"/>
      <c r="L283" s="95"/>
      <c r="M283" s="94"/>
    </row>
    <row r="284" spans="1:13" s="18" customFormat="1" ht="25.5" customHeight="1" thickBot="1" x14ac:dyDescent="0.3">
      <c r="A284" s="58">
        <v>18</v>
      </c>
      <c r="B284" s="46" t="s">
        <v>136</v>
      </c>
      <c r="C284" s="73">
        <v>301</v>
      </c>
      <c r="D284" s="120" t="s">
        <v>137</v>
      </c>
      <c r="E284" s="120" t="s">
        <v>13</v>
      </c>
      <c r="F284" s="121"/>
      <c r="G284" s="120"/>
      <c r="H284" s="122"/>
      <c r="I284" s="212">
        <f t="shared" ref="I284:M292" si="40">I285</f>
        <v>303237.38</v>
      </c>
      <c r="J284" s="212">
        <f t="shared" si="40"/>
        <v>290000</v>
      </c>
      <c r="K284" s="71">
        <f t="shared" si="40"/>
        <v>325000</v>
      </c>
      <c r="L284" s="72">
        <f t="shared" si="40"/>
        <v>325000</v>
      </c>
      <c r="M284" s="71">
        <f t="shared" si="40"/>
        <v>325000</v>
      </c>
    </row>
    <row r="285" spans="1:13" s="18" customFormat="1" ht="38.25" customHeight="1" x14ac:dyDescent="0.25">
      <c r="A285" s="43"/>
      <c r="B285" s="49" t="s">
        <v>72</v>
      </c>
      <c r="C285" s="76">
        <v>301</v>
      </c>
      <c r="D285" s="77" t="s">
        <v>137</v>
      </c>
      <c r="E285" s="77" t="s">
        <v>13</v>
      </c>
      <c r="F285" s="99" t="s">
        <v>179</v>
      </c>
      <c r="G285" s="98"/>
      <c r="H285" s="106"/>
      <c r="I285" s="213">
        <f t="shared" si="40"/>
        <v>303237.38</v>
      </c>
      <c r="J285" s="213">
        <f t="shared" si="40"/>
        <v>290000</v>
      </c>
      <c r="K285" s="80">
        <f t="shared" si="40"/>
        <v>325000</v>
      </c>
      <c r="L285" s="81">
        <f t="shared" si="40"/>
        <v>325000</v>
      </c>
      <c r="M285" s="80">
        <f t="shared" si="40"/>
        <v>325000</v>
      </c>
    </row>
    <row r="286" spans="1:13" s="18" customFormat="1" ht="20.25" customHeight="1" x14ac:dyDescent="0.25">
      <c r="A286" s="24"/>
      <c r="B286" s="35" t="s">
        <v>18</v>
      </c>
      <c r="C286" s="82">
        <v>301</v>
      </c>
      <c r="D286" s="83" t="s">
        <v>137</v>
      </c>
      <c r="E286" s="83" t="s">
        <v>13</v>
      </c>
      <c r="F286" s="102" t="s">
        <v>82</v>
      </c>
      <c r="G286" s="103"/>
      <c r="H286" s="104"/>
      <c r="I286" s="214">
        <f t="shared" si="40"/>
        <v>303237.38</v>
      </c>
      <c r="J286" s="214">
        <f t="shared" si="40"/>
        <v>290000</v>
      </c>
      <c r="K286" s="86">
        <f t="shared" si="40"/>
        <v>325000</v>
      </c>
      <c r="L286" s="87">
        <f t="shared" si="40"/>
        <v>325000</v>
      </c>
      <c r="M286" s="86">
        <f t="shared" si="40"/>
        <v>325000</v>
      </c>
    </row>
    <row r="287" spans="1:13" s="18" customFormat="1" ht="52.5" customHeight="1" x14ac:dyDescent="0.25">
      <c r="A287" s="24"/>
      <c r="B287" s="33" t="s">
        <v>139</v>
      </c>
      <c r="C287" s="82">
        <v>301</v>
      </c>
      <c r="D287" s="83" t="s">
        <v>137</v>
      </c>
      <c r="E287" s="83" t="s">
        <v>13</v>
      </c>
      <c r="F287" s="102" t="s">
        <v>138</v>
      </c>
      <c r="G287" s="103"/>
      <c r="H287" s="104"/>
      <c r="I287" s="214">
        <f t="shared" si="40"/>
        <v>303237.38</v>
      </c>
      <c r="J287" s="214">
        <f t="shared" si="40"/>
        <v>290000</v>
      </c>
      <c r="K287" s="86">
        <f t="shared" si="40"/>
        <v>325000</v>
      </c>
      <c r="L287" s="87">
        <f t="shared" si="40"/>
        <v>325000</v>
      </c>
      <c r="M287" s="86">
        <f t="shared" si="40"/>
        <v>325000</v>
      </c>
    </row>
    <row r="288" spans="1:13" s="18" customFormat="1" ht="36.75" customHeight="1" x14ac:dyDescent="0.25">
      <c r="A288" s="24"/>
      <c r="B288" s="33" t="s">
        <v>129</v>
      </c>
      <c r="C288" s="82">
        <v>301</v>
      </c>
      <c r="D288" s="83" t="s">
        <v>137</v>
      </c>
      <c r="E288" s="83" t="s">
        <v>13</v>
      </c>
      <c r="F288" s="102" t="s">
        <v>138</v>
      </c>
      <c r="G288" s="83" t="s">
        <v>51</v>
      </c>
      <c r="H288" s="85"/>
      <c r="I288" s="214">
        <f t="shared" si="40"/>
        <v>303237.38</v>
      </c>
      <c r="J288" s="214">
        <f t="shared" si="40"/>
        <v>290000</v>
      </c>
      <c r="K288" s="86">
        <f t="shared" si="40"/>
        <v>325000</v>
      </c>
      <c r="L288" s="87">
        <f t="shared" si="40"/>
        <v>325000</v>
      </c>
      <c r="M288" s="86">
        <f t="shared" si="40"/>
        <v>325000</v>
      </c>
    </row>
    <row r="289" spans="1:13" s="18" customFormat="1" ht="36" customHeight="1" x14ac:dyDescent="0.25">
      <c r="A289" s="24"/>
      <c r="B289" s="37" t="s">
        <v>195</v>
      </c>
      <c r="C289" s="82">
        <v>301</v>
      </c>
      <c r="D289" s="83" t="s">
        <v>137</v>
      </c>
      <c r="E289" s="83" t="s">
        <v>13</v>
      </c>
      <c r="F289" s="102" t="s">
        <v>138</v>
      </c>
      <c r="G289" s="83" t="s">
        <v>53</v>
      </c>
      <c r="H289" s="85"/>
      <c r="I289" s="214">
        <f t="shared" si="40"/>
        <v>303237.38</v>
      </c>
      <c r="J289" s="214">
        <f t="shared" si="40"/>
        <v>290000</v>
      </c>
      <c r="K289" s="86">
        <f t="shared" si="40"/>
        <v>325000</v>
      </c>
      <c r="L289" s="87">
        <f t="shared" si="40"/>
        <v>325000</v>
      </c>
      <c r="M289" s="86">
        <f t="shared" si="40"/>
        <v>325000</v>
      </c>
    </row>
    <row r="290" spans="1:13" s="18" customFormat="1" ht="36" customHeight="1" x14ac:dyDescent="0.25">
      <c r="A290" s="24"/>
      <c r="B290" s="33" t="s">
        <v>194</v>
      </c>
      <c r="C290" s="82">
        <v>301</v>
      </c>
      <c r="D290" s="83" t="s">
        <v>137</v>
      </c>
      <c r="E290" s="83" t="s">
        <v>13</v>
      </c>
      <c r="F290" s="102" t="s">
        <v>138</v>
      </c>
      <c r="G290" s="83" t="s">
        <v>141</v>
      </c>
      <c r="H290" s="85"/>
      <c r="I290" s="214">
        <f>I292</f>
        <v>303237.38</v>
      </c>
      <c r="J290" s="214">
        <f>J292</f>
        <v>290000</v>
      </c>
      <c r="K290" s="86">
        <f>K292</f>
        <v>325000</v>
      </c>
      <c r="L290" s="87">
        <f>L292</f>
        <v>325000</v>
      </c>
      <c r="M290" s="86">
        <f>M292</f>
        <v>325000</v>
      </c>
    </row>
    <row r="291" spans="1:13" s="18" customFormat="1" ht="21.75" customHeight="1" x14ac:dyDescent="0.25">
      <c r="A291" s="24"/>
      <c r="B291" s="33" t="s">
        <v>21</v>
      </c>
      <c r="C291" s="82">
        <v>301</v>
      </c>
      <c r="D291" s="83" t="s">
        <v>137</v>
      </c>
      <c r="E291" s="83" t="s">
        <v>13</v>
      </c>
      <c r="F291" s="102" t="s">
        <v>138</v>
      </c>
      <c r="G291" s="83" t="s">
        <v>141</v>
      </c>
      <c r="H291" s="85" t="s">
        <v>23</v>
      </c>
      <c r="I291" s="214">
        <f>I292</f>
        <v>303237.38</v>
      </c>
      <c r="J291" s="214">
        <f>J292</f>
        <v>290000</v>
      </c>
      <c r="K291" s="86">
        <f>K292</f>
        <v>325000</v>
      </c>
      <c r="L291" s="86">
        <f>L292</f>
        <v>325000</v>
      </c>
      <c r="M291" s="86">
        <f>M292</f>
        <v>325000</v>
      </c>
    </row>
    <row r="292" spans="1:13" s="18" customFormat="1" ht="17.25" customHeight="1" x14ac:dyDescent="0.25">
      <c r="A292" s="24"/>
      <c r="B292" s="35" t="s">
        <v>140</v>
      </c>
      <c r="C292" s="82">
        <v>301</v>
      </c>
      <c r="D292" s="83" t="s">
        <v>137</v>
      </c>
      <c r="E292" s="83" t="s">
        <v>13</v>
      </c>
      <c r="F292" s="102" t="s">
        <v>138</v>
      </c>
      <c r="G292" s="83" t="s">
        <v>141</v>
      </c>
      <c r="H292" s="85" t="s">
        <v>131</v>
      </c>
      <c r="I292" s="214">
        <f t="shared" si="40"/>
        <v>303237.38</v>
      </c>
      <c r="J292" s="214">
        <f t="shared" si="40"/>
        <v>290000</v>
      </c>
      <c r="K292" s="86">
        <f t="shared" si="40"/>
        <v>325000</v>
      </c>
      <c r="L292" s="87">
        <f t="shared" si="40"/>
        <v>325000</v>
      </c>
      <c r="M292" s="86">
        <f t="shared" si="40"/>
        <v>325000</v>
      </c>
    </row>
    <row r="293" spans="1:13" s="18" customFormat="1" ht="49.5" customHeight="1" thickBot="1" x14ac:dyDescent="0.3">
      <c r="A293" s="47"/>
      <c r="B293" s="48" t="s">
        <v>142</v>
      </c>
      <c r="C293" s="90">
        <v>301</v>
      </c>
      <c r="D293" s="91" t="s">
        <v>137</v>
      </c>
      <c r="E293" s="91" t="s">
        <v>13</v>
      </c>
      <c r="F293" s="172" t="s">
        <v>138</v>
      </c>
      <c r="G293" s="91" t="s">
        <v>141</v>
      </c>
      <c r="H293" s="93" t="s">
        <v>143</v>
      </c>
      <c r="I293" s="218">
        <v>303237.38</v>
      </c>
      <c r="J293" s="218">
        <v>290000</v>
      </c>
      <c r="K293" s="111">
        <v>325000</v>
      </c>
      <c r="L293" s="112">
        <v>325000</v>
      </c>
      <c r="M293" s="111">
        <v>325000</v>
      </c>
    </row>
    <row r="294" spans="1:13" s="18" customFormat="1" ht="23.25" customHeight="1" thickBot="1" x14ac:dyDescent="0.3">
      <c r="A294" s="58">
        <v>19</v>
      </c>
      <c r="B294" s="46" t="s">
        <v>144</v>
      </c>
      <c r="C294" s="73">
        <v>301</v>
      </c>
      <c r="D294" s="120" t="s">
        <v>80</v>
      </c>
      <c r="E294" s="120" t="s">
        <v>13</v>
      </c>
      <c r="F294" s="121"/>
      <c r="G294" s="120"/>
      <c r="H294" s="122"/>
      <c r="I294" s="212">
        <f>I296</f>
        <v>10000</v>
      </c>
      <c r="J294" s="212">
        <f>J296</f>
        <v>25000</v>
      </c>
      <c r="K294" s="71">
        <f>K296</f>
        <v>25000</v>
      </c>
      <c r="L294" s="72">
        <f>L296</f>
        <v>25000</v>
      </c>
      <c r="M294" s="71">
        <f>M296</f>
        <v>25000</v>
      </c>
    </row>
    <row r="295" spans="1:13" s="18" customFormat="1" ht="81.75" customHeight="1" x14ac:dyDescent="0.25">
      <c r="A295" s="43"/>
      <c r="B295" s="57" t="s">
        <v>184</v>
      </c>
      <c r="C295" s="76">
        <v>301</v>
      </c>
      <c r="D295" s="77" t="s">
        <v>80</v>
      </c>
      <c r="E295" s="77" t="s">
        <v>13</v>
      </c>
      <c r="F295" s="99" t="s">
        <v>13</v>
      </c>
      <c r="G295" s="98"/>
      <c r="H295" s="106"/>
      <c r="I295" s="213">
        <f t="shared" ref="I295:J298" si="41">I296</f>
        <v>10000</v>
      </c>
      <c r="J295" s="213">
        <f t="shared" si="41"/>
        <v>25000</v>
      </c>
      <c r="K295" s="80">
        <f>K296</f>
        <v>25000</v>
      </c>
      <c r="L295" s="81">
        <f t="shared" ref="L295:M298" si="42">L296</f>
        <v>25000</v>
      </c>
      <c r="M295" s="80">
        <f t="shared" si="42"/>
        <v>25000</v>
      </c>
    </row>
    <row r="296" spans="1:13" s="18" customFormat="1" ht="24" customHeight="1" x14ac:dyDescent="0.25">
      <c r="A296" s="24"/>
      <c r="B296" s="34" t="s">
        <v>196</v>
      </c>
      <c r="C296" s="82">
        <v>301</v>
      </c>
      <c r="D296" s="83" t="s">
        <v>80</v>
      </c>
      <c r="E296" s="83" t="s">
        <v>13</v>
      </c>
      <c r="F296" s="84" t="s">
        <v>145</v>
      </c>
      <c r="G296" s="83"/>
      <c r="H296" s="85"/>
      <c r="I296" s="214">
        <f t="shared" si="41"/>
        <v>10000</v>
      </c>
      <c r="J296" s="214">
        <f t="shared" si="41"/>
        <v>25000</v>
      </c>
      <c r="K296" s="86">
        <f>K297</f>
        <v>25000</v>
      </c>
      <c r="L296" s="87">
        <f t="shared" si="42"/>
        <v>25000</v>
      </c>
      <c r="M296" s="86">
        <f t="shared" si="42"/>
        <v>25000</v>
      </c>
    </row>
    <row r="297" spans="1:13" s="18" customFormat="1" ht="49.5" customHeight="1" x14ac:dyDescent="0.25">
      <c r="A297" s="24"/>
      <c r="B297" s="34" t="s">
        <v>165</v>
      </c>
      <c r="C297" s="82">
        <v>301</v>
      </c>
      <c r="D297" s="83" t="s">
        <v>80</v>
      </c>
      <c r="E297" s="83" t="s">
        <v>13</v>
      </c>
      <c r="F297" s="84" t="s">
        <v>145</v>
      </c>
      <c r="G297" s="83" t="s">
        <v>23</v>
      </c>
      <c r="H297" s="85"/>
      <c r="I297" s="214">
        <f t="shared" si="41"/>
        <v>10000</v>
      </c>
      <c r="J297" s="214">
        <f t="shared" si="41"/>
        <v>25000</v>
      </c>
      <c r="K297" s="86">
        <f>K298</f>
        <v>25000</v>
      </c>
      <c r="L297" s="87">
        <f t="shared" si="42"/>
        <v>25000</v>
      </c>
      <c r="M297" s="86">
        <f t="shared" si="42"/>
        <v>25000</v>
      </c>
    </row>
    <row r="298" spans="1:13" s="18" customFormat="1" ht="33.75" customHeight="1" x14ac:dyDescent="0.25">
      <c r="A298" s="24"/>
      <c r="B298" s="35" t="s">
        <v>34</v>
      </c>
      <c r="C298" s="82">
        <v>301</v>
      </c>
      <c r="D298" s="83" t="s">
        <v>80</v>
      </c>
      <c r="E298" s="83" t="s">
        <v>13</v>
      </c>
      <c r="F298" s="84" t="s">
        <v>145</v>
      </c>
      <c r="G298" s="83" t="s">
        <v>35</v>
      </c>
      <c r="H298" s="85"/>
      <c r="I298" s="214">
        <f t="shared" si="41"/>
        <v>10000</v>
      </c>
      <c r="J298" s="214">
        <f t="shared" si="41"/>
        <v>25000</v>
      </c>
      <c r="K298" s="86">
        <f>K299</f>
        <v>25000</v>
      </c>
      <c r="L298" s="87">
        <f t="shared" si="42"/>
        <v>25000</v>
      </c>
      <c r="M298" s="86">
        <f t="shared" si="42"/>
        <v>25000</v>
      </c>
    </row>
    <row r="299" spans="1:13" s="18" customFormat="1" ht="30.75" customHeight="1" x14ac:dyDescent="0.25">
      <c r="A299" s="24"/>
      <c r="B299" s="35" t="s">
        <v>38</v>
      </c>
      <c r="C299" s="82">
        <v>301</v>
      </c>
      <c r="D299" s="83" t="s">
        <v>80</v>
      </c>
      <c r="E299" s="83" t="s">
        <v>13</v>
      </c>
      <c r="F299" s="84" t="s">
        <v>145</v>
      </c>
      <c r="G299" s="83" t="s">
        <v>39</v>
      </c>
      <c r="H299" s="85"/>
      <c r="I299" s="214">
        <f>I300+I303</f>
        <v>10000</v>
      </c>
      <c r="J299" s="214">
        <f>J300+J303</f>
        <v>25000</v>
      </c>
      <c r="K299" s="86">
        <f>K300+K303</f>
        <v>25000</v>
      </c>
      <c r="L299" s="87">
        <f>L300+L303</f>
        <v>25000</v>
      </c>
      <c r="M299" s="86">
        <f>M300+M303</f>
        <v>25000</v>
      </c>
    </row>
    <row r="300" spans="1:13" s="18" customFormat="1" ht="19.5" customHeight="1" x14ac:dyDescent="0.25">
      <c r="A300" s="24"/>
      <c r="B300" s="35" t="s">
        <v>21</v>
      </c>
      <c r="C300" s="82">
        <v>301</v>
      </c>
      <c r="D300" s="83" t="s">
        <v>80</v>
      </c>
      <c r="E300" s="83" t="s">
        <v>13</v>
      </c>
      <c r="F300" s="84" t="s">
        <v>145</v>
      </c>
      <c r="G300" s="83" t="s">
        <v>39</v>
      </c>
      <c r="H300" s="85" t="s">
        <v>23</v>
      </c>
      <c r="I300" s="214">
        <f t="shared" ref="I300:M301" si="43">I301</f>
        <v>0</v>
      </c>
      <c r="J300" s="214">
        <f t="shared" si="43"/>
        <v>20000</v>
      </c>
      <c r="K300" s="86">
        <f t="shared" si="43"/>
        <v>20000</v>
      </c>
      <c r="L300" s="87">
        <f t="shared" si="43"/>
        <v>20000</v>
      </c>
      <c r="M300" s="86">
        <f t="shared" si="43"/>
        <v>20000</v>
      </c>
    </row>
    <row r="301" spans="1:13" s="18" customFormat="1" ht="22.5" customHeight="1" x14ac:dyDescent="0.25">
      <c r="A301" s="24"/>
      <c r="B301" s="35" t="s">
        <v>107</v>
      </c>
      <c r="C301" s="82">
        <v>301</v>
      </c>
      <c r="D301" s="83" t="s">
        <v>80</v>
      </c>
      <c r="E301" s="83" t="s">
        <v>13</v>
      </c>
      <c r="F301" s="84" t="s">
        <v>145</v>
      </c>
      <c r="G301" s="83" t="s">
        <v>39</v>
      </c>
      <c r="H301" s="85" t="s">
        <v>37</v>
      </c>
      <c r="I301" s="214">
        <f t="shared" si="43"/>
        <v>0</v>
      </c>
      <c r="J301" s="214">
        <f t="shared" si="43"/>
        <v>20000</v>
      </c>
      <c r="K301" s="86">
        <f t="shared" si="43"/>
        <v>20000</v>
      </c>
      <c r="L301" s="87">
        <f t="shared" si="43"/>
        <v>20000</v>
      </c>
      <c r="M301" s="86">
        <f t="shared" si="43"/>
        <v>20000</v>
      </c>
    </row>
    <row r="302" spans="1:13" s="18" customFormat="1" ht="23.25" customHeight="1" x14ac:dyDescent="0.25">
      <c r="A302" s="24"/>
      <c r="B302" s="35" t="s">
        <v>48</v>
      </c>
      <c r="C302" s="82">
        <v>301</v>
      </c>
      <c r="D302" s="83" t="s">
        <v>80</v>
      </c>
      <c r="E302" s="83" t="s">
        <v>13</v>
      </c>
      <c r="F302" s="84" t="s">
        <v>145</v>
      </c>
      <c r="G302" s="83" t="s">
        <v>39</v>
      </c>
      <c r="H302" s="85" t="s">
        <v>49</v>
      </c>
      <c r="I302" s="215">
        <v>0</v>
      </c>
      <c r="J302" s="215">
        <v>20000</v>
      </c>
      <c r="K302" s="88">
        <v>20000</v>
      </c>
      <c r="L302" s="89">
        <v>20000</v>
      </c>
      <c r="M302" s="88">
        <v>20000</v>
      </c>
    </row>
    <row r="303" spans="1:13" s="18" customFormat="1" ht="32.25" customHeight="1" x14ac:dyDescent="0.25">
      <c r="A303" s="24"/>
      <c r="B303" s="35" t="s">
        <v>50</v>
      </c>
      <c r="C303" s="82">
        <v>301</v>
      </c>
      <c r="D303" s="83" t="s">
        <v>80</v>
      </c>
      <c r="E303" s="83" t="s">
        <v>13</v>
      </c>
      <c r="F303" s="84" t="s">
        <v>145</v>
      </c>
      <c r="G303" s="83" t="s">
        <v>39</v>
      </c>
      <c r="H303" s="85" t="s">
        <v>51</v>
      </c>
      <c r="I303" s="215">
        <f t="shared" ref="I303:M304" si="44">I304</f>
        <v>10000</v>
      </c>
      <c r="J303" s="215">
        <f t="shared" si="44"/>
        <v>5000</v>
      </c>
      <c r="K303" s="88">
        <f t="shared" si="44"/>
        <v>5000</v>
      </c>
      <c r="L303" s="89">
        <f t="shared" si="44"/>
        <v>5000</v>
      </c>
      <c r="M303" s="88">
        <f t="shared" si="44"/>
        <v>5000</v>
      </c>
    </row>
    <row r="304" spans="1:13" s="18" customFormat="1" ht="32.25" customHeight="1" x14ac:dyDescent="0.25">
      <c r="A304" s="24"/>
      <c r="B304" s="35" t="s">
        <v>170</v>
      </c>
      <c r="C304" s="82">
        <v>301</v>
      </c>
      <c r="D304" s="83" t="s">
        <v>80</v>
      </c>
      <c r="E304" s="83" t="s">
        <v>13</v>
      </c>
      <c r="F304" s="84" t="s">
        <v>145</v>
      </c>
      <c r="G304" s="83" t="s">
        <v>39</v>
      </c>
      <c r="H304" s="85" t="s">
        <v>169</v>
      </c>
      <c r="I304" s="215">
        <f t="shared" si="44"/>
        <v>10000</v>
      </c>
      <c r="J304" s="215">
        <f t="shared" si="44"/>
        <v>5000</v>
      </c>
      <c r="K304" s="88">
        <f t="shared" si="44"/>
        <v>5000</v>
      </c>
      <c r="L304" s="89">
        <f t="shared" si="44"/>
        <v>5000</v>
      </c>
      <c r="M304" s="88">
        <f t="shared" si="44"/>
        <v>5000</v>
      </c>
    </row>
    <row r="305" spans="1:13" s="18" customFormat="1" ht="34.5" customHeight="1" x14ac:dyDescent="0.25">
      <c r="A305" s="24"/>
      <c r="B305" s="35" t="s">
        <v>96</v>
      </c>
      <c r="C305" s="82">
        <v>301</v>
      </c>
      <c r="D305" s="83" t="s">
        <v>80</v>
      </c>
      <c r="E305" s="83" t="s">
        <v>13</v>
      </c>
      <c r="F305" s="84" t="s">
        <v>145</v>
      </c>
      <c r="G305" s="83" t="s">
        <v>39</v>
      </c>
      <c r="H305" s="85" t="s">
        <v>57</v>
      </c>
      <c r="I305" s="215">
        <v>10000</v>
      </c>
      <c r="J305" s="215">
        <v>5000</v>
      </c>
      <c r="K305" s="88">
        <v>5000</v>
      </c>
      <c r="L305" s="89">
        <v>5000</v>
      </c>
      <c r="M305" s="88">
        <v>5000</v>
      </c>
    </row>
    <row r="306" spans="1:13" s="18" customFormat="1" ht="8.25" customHeight="1" thickBot="1" x14ac:dyDescent="0.3">
      <c r="A306" s="47"/>
      <c r="B306" s="48"/>
      <c r="C306" s="90"/>
      <c r="D306" s="91"/>
      <c r="E306" s="91"/>
      <c r="F306" s="92"/>
      <c r="G306" s="91"/>
      <c r="H306" s="93"/>
      <c r="I306" s="225"/>
      <c r="J306" s="225"/>
      <c r="K306" s="173"/>
      <c r="L306" s="174"/>
      <c r="M306" s="173"/>
    </row>
    <row r="307" spans="1:13" s="18" customFormat="1" ht="55.5" customHeight="1" thickBot="1" x14ac:dyDescent="0.3">
      <c r="A307" s="58">
        <v>20</v>
      </c>
      <c r="B307" s="50" t="s">
        <v>146</v>
      </c>
      <c r="C307" s="73">
        <v>301</v>
      </c>
      <c r="D307" s="120" t="s">
        <v>94</v>
      </c>
      <c r="E307" s="120" t="s">
        <v>90</v>
      </c>
      <c r="F307" s="121"/>
      <c r="G307" s="120"/>
      <c r="H307" s="122"/>
      <c r="I307" s="212">
        <f t="shared" ref="I307:M308" si="45">I308</f>
        <v>4839</v>
      </c>
      <c r="J307" s="212">
        <f t="shared" si="45"/>
        <v>4839</v>
      </c>
      <c r="K307" s="71">
        <f t="shared" si="45"/>
        <v>4839</v>
      </c>
      <c r="L307" s="72">
        <f t="shared" si="45"/>
        <v>4839</v>
      </c>
      <c r="M307" s="71">
        <f t="shared" si="45"/>
        <v>4839</v>
      </c>
    </row>
    <row r="308" spans="1:13" s="18" customFormat="1" ht="34.5" customHeight="1" x14ac:dyDescent="0.25">
      <c r="A308" s="43"/>
      <c r="B308" s="49" t="s">
        <v>72</v>
      </c>
      <c r="C308" s="76">
        <v>301</v>
      </c>
      <c r="D308" s="98" t="s">
        <v>94</v>
      </c>
      <c r="E308" s="98" t="s">
        <v>90</v>
      </c>
      <c r="F308" s="99" t="s">
        <v>158</v>
      </c>
      <c r="G308" s="98"/>
      <c r="H308" s="106"/>
      <c r="I308" s="228">
        <f t="shared" si="45"/>
        <v>4839</v>
      </c>
      <c r="J308" s="228">
        <f t="shared" si="45"/>
        <v>4839</v>
      </c>
      <c r="K308" s="188">
        <f t="shared" si="45"/>
        <v>4839</v>
      </c>
      <c r="L308" s="189">
        <f t="shared" si="45"/>
        <v>4839</v>
      </c>
      <c r="M308" s="188">
        <f t="shared" si="45"/>
        <v>4839</v>
      </c>
    </row>
    <row r="309" spans="1:13" s="18" customFormat="1" ht="19.5" customHeight="1" x14ac:dyDescent="0.25">
      <c r="A309" s="24"/>
      <c r="B309" s="35" t="s">
        <v>18</v>
      </c>
      <c r="C309" s="82">
        <v>301</v>
      </c>
      <c r="D309" s="103" t="s">
        <v>94</v>
      </c>
      <c r="E309" s="103" t="s">
        <v>90</v>
      </c>
      <c r="F309" s="102" t="s">
        <v>17</v>
      </c>
      <c r="G309" s="103"/>
      <c r="H309" s="104"/>
      <c r="I309" s="215">
        <f>I311</f>
        <v>4839</v>
      </c>
      <c r="J309" s="215">
        <f>J311</f>
        <v>4839</v>
      </c>
      <c r="K309" s="88">
        <f>K311</f>
        <v>4839</v>
      </c>
      <c r="L309" s="89">
        <f>L311</f>
        <v>4839</v>
      </c>
      <c r="M309" s="88">
        <f>M311</f>
        <v>4839</v>
      </c>
    </row>
    <row r="310" spans="1:13" s="18" customFormat="1" ht="77.25" customHeight="1" x14ac:dyDescent="0.25">
      <c r="A310" s="24"/>
      <c r="B310" s="35" t="s">
        <v>14</v>
      </c>
      <c r="C310" s="82">
        <v>301</v>
      </c>
      <c r="D310" s="103" t="s">
        <v>94</v>
      </c>
      <c r="E310" s="103" t="s">
        <v>90</v>
      </c>
      <c r="F310" s="84" t="s">
        <v>19</v>
      </c>
      <c r="G310" s="103"/>
      <c r="H310" s="104"/>
      <c r="I310" s="215">
        <f>I311</f>
        <v>4839</v>
      </c>
      <c r="J310" s="215">
        <f>J311</f>
        <v>4839</v>
      </c>
      <c r="K310" s="88">
        <f>K311</f>
        <v>4839</v>
      </c>
      <c r="L310" s="89">
        <f>L311</f>
        <v>4839</v>
      </c>
      <c r="M310" s="88">
        <f>M311</f>
        <v>4839</v>
      </c>
    </row>
    <row r="311" spans="1:13" s="18" customFormat="1" ht="22.5" customHeight="1" x14ac:dyDescent="0.25">
      <c r="A311" s="24"/>
      <c r="B311" s="35" t="s">
        <v>197</v>
      </c>
      <c r="C311" s="82">
        <v>301</v>
      </c>
      <c r="D311" s="103" t="s">
        <v>94</v>
      </c>
      <c r="E311" s="103" t="s">
        <v>90</v>
      </c>
      <c r="F311" s="84" t="s">
        <v>19</v>
      </c>
      <c r="G311" s="83" t="s">
        <v>148</v>
      </c>
      <c r="H311" s="85"/>
      <c r="I311" s="215">
        <f>I313</f>
        <v>4839</v>
      </c>
      <c r="J311" s="215">
        <f>J313</f>
        <v>4839</v>
      </c>
      <c r="K311" s="88">
        <f>K313</f>
        <v>4839</v>
      </c>
      <c r="L311" s="89">
        <f>L313</f>
        <v>4839</v>
      </c>
      <c r="M311" s="88">
        <f>M313</f>
        <v>4839</v>
      </c>
    </row>
    <row r="312" spans="1:13" s="18" customFormat="1" ht="25.5" customHeight="1" x14ac:dyDescent="0.25">
      <c r="A312" s="24"/>
      <c r="B312" s="35" t="s">
        <v>147</v>
      </c>
      <c r="C312" s="82">
        <v>301</v>
      </c>
      <c r="D312" s="103" t="s">
        <v>94</v>
      </c>
      <c r="E312" s="103" t="s">
        <v>90</v>
      </c>
      <c r="F312" s="84" t="s">
        <v>19</v>
      </c>
      <c r="G312" s="83" t="s">
        <v>150</v>
      </c>
      <c r="H312" s="85"/>
      <c r="I312" s="215">
        <f>I313</f>
        <v>4839</v>
      </c>
      <c r="J312" s="215">
        <f>J313</f>
        <v>4839</v>
      </c>
      <c r="K312" s="88">
        <f>K313</f>
        <v>4839</v>
      </c>
      <c r="L312" s="89">
        <f>L313</f>
        <v>4839</v>
      </c>
      <c r="M312" s="88">
        <f>M313</f>
        <v>4839</v>
      </c>
    </row>
    <row r="313" spans="1:13" s="18" customFormat="1" ht="54" customHeight="1" x14ac:dyDescent="0.25">
      <c r="A313" s="24"/>
      <c r="B313" s="35" t="s">
        <v>149</v>
      </c>
      <c r="C313" s="82">
        <v>301</v>
      </c>
      <c r="D313" s="103" t="s">
        <v>94</v>
      </c>
      <c r="E313" s="103" t="s">
        <v>90</v>
      </c>
      <c r="F313" s="84" t="s">
        <v>19</v>
      </c>
      <c r="G313" s="83" t="s">
        <v>150</v>
      </c>
      <c r="H313" s="85" t="s">
        <v>151</v>
      </c>
      <c r="I313" s="215">
        <v>4839</v>
      </c>
      <c r="J313" s="215">
        <v>4839</v>
      </c>
      <c r="K313" s="88">
        <v>4839</v>
      </c>
      <c r="L313" s="89">
        <v>4839</v>
      </c>
      <c r="M313" s="88">
        <v>4839</v>
      </c>
    </row>
    <row r="314" spans="1:13" s="18" customFormat="1" ht="8.25" customHeight="1" thickBot="1" x14ac:dyDescent="0.3">
      <c r="A314" s="63"/>
      <c r="B314" s="64"/>
      <c r="C314" s="191"/>
      <c r="D314" s="192"/>
      <c r="E314" s="192"/>
      <c r="F314" s="192"/>
      <c r="G314" s="192"/>
      <c r="H314" s="193"/>
      <c r="I314" s="229"/>
      <c r="J314" s="229"/>
      <c r="K314" s="194"/>
      <c r="L314" s="195"/>
      <c r="M314" s="194"/>
    </row>
    <row r="315" spans="1:13" s="18" customFormat="1" ht="30.75" customHeight="1" thickBot="1" x14ac:dyDescent="0.3">
      <c r="A315" s="45"/>
      <c r="B315" s="46" t="s">
        <v>152</v>
      </c>
      <c r="C315" s="68"/>
      <c r="D315" s="69"/>
      <c r="E315" s="69"/>
      <c r="F315" s="69"/>
      <c r="G315" s="69"/>
      <c r="H315" s="70"/>
      <c r="I315" s="212">
        <f>I284+I294+I206+I166+I87+I155+I112+I215+I15+I307+I146+I134</f>
        <v>6223507.8100000005</v>
      </c>
      <c r="J315" s="212">
        <f>J284+J294+J206+J166+J87+J155+J112+J215+J15+J307+J146+J134</f>
        <v>7703472.9800000004</v>
      </c>
      <c r="K315" s="71">
        <f>K284+K294+K206+K166+K87+K155+K112+K215+K15+K307+K146+K134</f>
        <v>7649200</v>
      </c>
      <c r="L315" s="72">
        <f>L284+L294+L206+L166+L87+L155+L112+L215+L15+L307+L146+L134</f>
        <v>6616300</v>
      </c>
      <c r="M315" s="71">
        <f>M284+M294+M206+M166+M87+M155+M112+M215+M15+M307+M146+M134</f>
        <v>6994700</v>
      </c>
    </row>
    <row r="316" spans="1:13" s="18" customFormat="1" ht="22.5" customHeight="1" thickBot="1" x14ac:dyDescent="0.3">
      <c r="A316" s="65"/>
      <c r="B316" s="40" t="s">
        <v>153</v>
      </c>
      <c r="C316" s="20"/>
      <c r="D316" s="20"/>
      <c r="E316" s="20"/>
      <c r="F316" s="20"/>
      <c r="G316" s="20"/>
      <c r="H316" s="20"/>
      <c r="I316" s="66">
        <f>6223507.81-I315</f>
        <v>0</v>
      </c>
      <c r="J316" s="66">
        <f>7703472.98-J315</f>
        <v>0</v>
      </c>
      <c r="K316" s="66">
        <f>7649200-K315</f>
        <v>0</v>
      </c>
      <c r="L316" s="67">
        <f>6616300-L315</f>
        <v>0</v>
      </c>
      <c r="M316" s="66">
        <f>6994700-M315</f>
        <v>0</v>
      </c>
    </row>
    <row r="317" spans="1:13" ht="24.75" customHeight="1" x14ac:dyDescent="0.2"/>
    <row r="318" spans="1:13" ht="16.5" customHeight="1" x14ac:dyDescent="0.2"/>
    <row r="319" spans="1:13" ht="16.5" customHeight="1" x14ac:dyDescent="0.2"/>
    <row r="320" spans="1:13" ht="39" customHeight="1" x14ac:dyDescent="0.2"/>
    <row r="321" ht="14.25" customHeight="1" x14ac:dyDescent="0.2"/>
    <row r="322" ht="14.25" customHeight="1" x14ac:dyDescent="0.2"/>
  </sheetData>
  <sheetProtection selectLockedCells="1" selectUnlockedCells="1"/>
  <mergeCells count="16">
    <mergeCell ref="A12:A13"/>
    <mergeCell ref="L12:L13"/>
    <mergeCell ref="M12:M13"/>
    <mergeCell ref="B9:K9"/>
    <mergeCell ref="B10:K10"/>
    <mergeCell ref="B12:B13"/>
    <mergeCell ref="C12:H12"/>
    <mergeCell ref="K12:K13"/>
    <mergeCell ref="I12:I13"/>
    <mergeCell ref="J12:J13"/>
    <mergeCell ref="C2:K2"/>
    <mergeCell ref="C3:K3"/>
    <mergeCell ref="C4:K4"/>
    <mergeCell ref="C5:K5"/>
    <mergeCell ref="B7:K7"/>
    <mergeCell ref="B8:K8"/>
  </mergeCells>
  <phoneticPr fontId="36" type="noConversion"/>
  <pageMargins left="0.52986111111111112" right="0.39374999999999999" top="0.59027777777777779" bottom="0.59027777777777779" header="0.51180555555555551" footer="0.39374999999999999"/>
  <pageSetup paperSize="9" scale="48" firstPageNumber="116" orientation="portrait" useFirstPageNumber="1" horizontalDpi="300" verticalDpi="300" r:id="rId1"/>
  <headerFooter alignWithMargins="0">
    <oddFooter>&amp;C&amp;P</oddFooter>
  </headerFooter>
  <rowBreaks count="6" manualBreakCount="6">
    <brk id="53" max="12" man="1"/>
    <brk id="108" max="12" man="1"/>
    <brk id="153" max="12" man="1"/>
    <brk id="205" max="12" man="1"/>
    <brk id="251" max="12" man="1"/>
    <brk id="2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r-01</vt:lpstr>
      <vt:lpstr>'r-01'!_Hlk101889339</vt:lpstr>
      <vt:lpstr>'r-01'!_xlnm__FilterDatabase</vt:lpstr>
      <vt:lpstr>'r-01'!Заголовки_для_печати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Александр Ваганов</cp:lastModifiedBy>
  <cp:revision>25</cp:revision>
  <cp:lastPrinted>2022-11-15T09:34:37Z</cp:lastPrinted>
  <dcterms:created xsi:type="dcterms:W3CDTF">2001-04-26T04:34:20Z</dcterms:created>
  <dcterms:modified xsi:type="dcterms:W3CDTF">2023-02-02T19:49:44Z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ФИНТЕХ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